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課税課\税制G\3個人情報関係\★3 個人情報関係（R5～）\総務課提出分\特定個人情報保護評価の再実施について\特定個人情報保護評価書\"/>
    </mc:Choice>
  </mc:AlternateContent>
  <xr:revisionPtr revIDLastSave="0" documentId="13_ncr:1_{91536B19-BE1D-4B9D-89B7-B2A5E599F92E}" xr6:coauthVersionLast="36" xr6:coauthVersionMax="36" xr10:uidLastSave="{00000000-0000-0000-0000-000000000000}"/>
  <workbookProtection workbookPassword="96F9" lockStructure="1"/>
  <bookViews>
    <workbookView xWindow="0" yWindow="0" windowWidth="20490" windowHeight="753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<sst xmlns="http://schemas.openxmlformats.org/spreadsheetml/2006/main" count="283" uniqueCount="181">
  <si>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</si>
  <si>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</si>
  <si>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</si>
  <si>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</si>
  <si>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</si>
  <si>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</si>
  <si>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</si>
  <si>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</si>
  <si>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</si>
  <si>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</si>
  <si>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</si>
  <si>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</si>
  <si>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</si>
  <si>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</si>
  <si>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</si>
  <si>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</si>
  <si>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</si>
  <si>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</si>
  <si>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</si>
  <si>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</si>
  <si>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</si>
  <si>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</si>
  <si>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</si>
  <si>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</si>
  <si>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</si>
  <si>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</si>
  <si>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</si>
  <si>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</si>
  <si>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</si>
  <si>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</si>
  <si>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</si>
  <si>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</si>
  <si>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</si>
  <si>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</si>
  <si>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</si>
  <si>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</si>
  <si>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</si>
  <si>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</si>
  <si>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</si>
  <si>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</si>
  <si>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</si>
  <si>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</si>
  <si>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</si>
  <si>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</si>
  <si>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</si>
  <si>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</si>
  <si>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</si>
  <si>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</si>
  <si>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</si>
  <si>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</si>
  <si>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</si>
  <si>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</si>
  <si>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</si>
  <si>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</si>
  <si>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</si>
  <si>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</si>
  <si>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</si>
  <si>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</si>
  <si>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</si>
  <si>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</si>
  <si>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</si>
  <si>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</si>
  <si>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</si>
  <si>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</si>
  <si>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</si>
  <si>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</si>
  <si>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</si>
  <si>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</si>
  <si>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</si>
  <si>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</si>
  <si>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</si>
  <si>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</si>
  <si>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</si>
  <si>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</si>
  <si>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</si>
  <si>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</si>
  <si>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</si>
  <si>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</si>
  <si>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</si>
  <si>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</si>
  <si>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</si>
  <si>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</si>
  <si>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</si>
  <si>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</si>
  <si>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</si>
  <si>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</si>
  <si>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</si>
  <si>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</si>
  <si>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</si>
  <si>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</si>
  <si>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</si>
  <si>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</si>
  <si>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</si>
  <si>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</si>
  <si>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</si>
  <si>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</si>
  <si>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</si>
  <si>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</si>
  <si>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</si>
  <si>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</si>
  <si>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</si>
  <si>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</si>
  <si>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</si>
  <si>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</si>
  <si>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</si>
  <si>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</si>
  <si>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</si>
  <si>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</si>
  <si>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</si>
  <si>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</si>
  <si>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</si>
  <si>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</si>
  <si>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</si>
  <si>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</si>
  <si>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</si>
  <si>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</si>
  <si>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</si>
  <si>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</si>
  <si>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</si>
  <si>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</si>
  <si>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</si>
  <si>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</si>
  <si>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</si>
  <si>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</si>
  <si>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</si>
  <si>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</si>
  <si>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</si>
  <si>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</si>
  <si>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</si>
  <si>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</si>
  <si>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</si>
  <si>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</si>
  <si>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</si>
  <si>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</si>
  <si>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</si>
  <si>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</si>
  <si>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</si>
  <si>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</si>
  <si>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</si>
  <si>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</si>
  <si>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</si>
  <si>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</si>
  <si>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</si>
  <si>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</si>
  <si>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</si>
  <si>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個人住民税の賦課に関する事務　基礎項目評価書</t>
    <rPh sb="9" eb="10">
      <t>カン</t>
    </rPh>
    <phoneticPr fontId="1"/>
  </si>
  <si>
    <t>　大東市は、個人住民税賦課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4" eb="15">
      <t>カン</t>
    </rPh>
    <phoneticPr fontId="1"/>
  </si>
  <si>
    <t>　個人住民税の賦課に関する事務に関しては、事務の一部を外部業者に委託しているため、業者選定の際に業者の情報保護管理体制を確認し、併せて秘密保持に関しても契約に含めることで万全を期している。</t>
    <rPh sb="10" eb="11">
      <t>カン</t>
    </rPh>
    <phoneticPr fontId="1"/>
  </si>
  <si>
    <t>大東市長</t>
    <rPh sb="0" eb="4">
      <t>ダイトウシチョウ</t>
    </rPh>
    <phoneticPr fontId="1"/>
  </si>
  <si>
    <t>個人住民税の賦課に関する事務</t>
    <rPh sb="9" eb="10">
      <t>カン</t>
    </rPh>
    <phoneticPr fontId="1"/>
  </si>
  <si>
    <t>１．個人住民税システム
２．住民税申告支援システム
３．eLTAXシステム
４．国税連携システム
５．住登外・宛名管理システム
６．団体内統合宛名システム
７．中間サーバー</t>
    <phoneticPr fontId="1"/>
  </si>
  <si>
    <t>個人住民税ファイル</t>
    <rPh sb="0" eb="2">
      <t>コジン</t>
    </rPh>
    <rPh sb="2" eb="5">
      <t>ジュウミンゼイ</t>
    </rPh>
    <phoneticPr fontId="1"/>
  </si>
  <si>
    <t>実施する</t>
  </si>
  <si>
    <t>総務部　課税課</t>
    <rPh sb="0" eb="2">
      <t>ソウム</t>
    </rPh>
    <rPh sb="2" eb="3">
      <t>ブ</t>
    </rPh>
    <rPh sb="4" eb="7">
      <t>カゼイカ</t>
    </rPh>
    <phoneticPr fontId="1"/>
  </si>
  <si>
    <t>課税課長</t>
    <rPh sb="0" eb="2">
      <t>カゼイ</t>
    </rPh>
    <rPh sb="2" eb="4">
      <t>カチョウ</t>
    </rPh>
    <phoneticPr fontId="1"/>
  </si>
  <si>
    <t>　－</t>
    <phoneticPr fontId="1"/>
  </si>
  <si>
    <t>大東市総務部課税課　〒574-8555　大東市谷川１丁目１番１号　072-872-2181（代）</t>
    <rPh sb="0" eb="3">
      <t>ダイトウシ</t>
    </rPh>
    <phoneticPr fontId="1"/>
  </si>
  <si>
    <t>10万人以上30万人未満</t>
  </si>
  <si>
    <t>500人未満</t>
  </si>
  <si>
    <t>発生なし</t>
  </si>
  <si>
    <t>再実施</t>
    <rPh sb="0" eb="1">
      <t>サイ</t>
    </rPh>
    <rPh sb="1" eb="3">
      <t>ジッシ</t>
    </rPh>
    <phoneticPr fontId="1"/>
  </si>
  <si>
    <t>５．評価実施機関における担当部署</t>
    <phoneticPr fontId="1"/>
  </si>
  <si>
    <t>課税課長　中村　敬治</t>
    <rPh sb="5" eb="7">
      <t>ナカムラ</t>
    </rPh>
    <rPh sb="8" eb="10">
      <t>ケイジ</t>
    </rPh>
    <phoneticPr fontId="1"/>
  </si>
  <si>
    <t>課税課長　河野　剛</t>
    <phoneticPr fontId="1"/>
  </si>
  <si>
    <t>人事異動による</t>
    <rPh sb="0" eb="2">
      <t>ジンジ</t>
    </rPh>
    <rPh sb="2" eb="4">
      <t>イドウ</t>
    </rPh>
    <phoneticPr fontId="1"/>
  </si>
  <si>
    <t>Ｉ関連情報　４．情報提供ネットワークシステムによる情報連携　②法令上の根拠</t>
    <phoneticPr fontId="1"/>
  </si>
  <si>
    <t>番号法第１９条第７号</t>
    <phoneticPr fontId="1"/>
  </si>
  <si>
    <t>番号法第１９条第８号</t>
    <phoneticPr fontId="1"/>
  </si>
  <si>
    <t>法改正に伴う根拠法令、条項の整理</t>
    <rPh sb="0" eb="3">
      <t>ホウカイセイ</t>
    </rPh>
    <rPh sb="4" eb="5">
      <t>トモナ</t>
    </rPh>
    <rPh sb="6" eb="10">
      <t>コンキョホウレイ</t>
    </rPh>
    <rPh sb="11" eb="13">
      <t>ジョウコウ</t>
    </rPh>
    <rPh sb="14" eb="16">
      <t>セイリ</t>
    </rPh>
    <phoneticPr fontId="1"/>
  </si>
  <si>
    <t>１．行政手続における特定個人を識別するための番号の利用等に関する法律（番号法）
（平成２５年５月３１日号外法律第２７号）
・番号法第９条（利用範囲）別表第一の１６の項
２．行政手続における特定の個人を識別するための番号の利用に関する法律別表第一の主務省令で定める事務を定める命令（別表第一省令）
（平成２６年内閣府・総務省令第５号）
・別表第一省令　　第１６条</t>
    <phoneticPr fontId="1"/>
  </si>
  <si>
    <t>・番号法第19条第8号（特定個人情報の提供の制限）及び別表第二
（別表第二における情報提供の根拠）
・第三欄（情報提供者）が「市町村長」の項のうち、第四欄（特定個人情報）に「地方税関係情報」が含まれる項（１、２、３、４、６、８、９、１１、１６、１８、２３、２６、２７、２８、２９、３１、３４、３５、３７、３９、４０、４２、４８、５４、５７，５８、５９、６１、６２、６３、６４、６５、６６、６７、７０、７１、７４、８０、８４、８７、９１、９２、９４、９７、１０１、１０２、１０３、１０６、１０７、１０８、１１３、１１４、１１５、１１６、１１７、１２０の項）
（別表第二における情報照会の根拠）
・第一欄（情報照会者）が「市町村長」の項のうち、第二欄（事務）に「地方税法その他の地方税に関する法律及びこれらの法律に基づく条例による地方税の賦課徴収又は地方税に関する調査（犯則事件の調査を含む。）に関する事務であって主務省令で定めるもの」が含まれる項（２７の項）</t>
    <phoneticPr fontId="1"/>
  </si>
  <si>
    <t>　地方税法及び行政手続における特定の個人を識別するための番号の利用等の関する法律（以下「番号法」）の規定に従い、特定個人情報を以下の事務で取り扱う。
　個人・法人（給与・報酬・配当等の支払者、国税庁、公的年金支払者等）から提出された賦課資料に基づき、個人住民税を賦課する。
なお、これらの事務に関して、番号法第１９条第８号に基づく利用特定個人情報の提供に関する命令に基づいて各情報保有機関と中間サーバー、情報提供ネットワークを介して情報の照会と提供を行う。</t>
    <phoneticPr fontId="1"/>
  </si>
  <si>
    <t>地方税法及び行政手続における特定の個人を識別するための番号の利用等の関する法律（以下「番号法」）の規定に従い、特定個人情報を以下の事務で取り扱う。
　個人・法人（給与・報酬・配当等の支払者、国税庁、公的年金支払者等）から提出された賦課資料に基づき、個人住民税を賦課する。
なお、これらの事務に関して、番号法第１９条第８号に基づく利用特定個人情報の提供に関する命令に基づいて各情報保有機関と中間サーバー、情報提供ネットワークを介して情報の照会と提供を行う。</t>
    <phoneticPr fontId="1"/>
  </si>
  <si>
    <t>地方税法及び行政手続における特定の個人を識別するための番号の利用等の関する法律（以下「番号法」）の規定に従い、特定個人情報を以下の事務で取り扱う。
　個人・法人（給与・報酬・配当等の支払者、国税庁、公的年金支払者等）から提出された賦課資料に基づき、個人住民税を賦課する。
なお、これらの事務に関して、番号法別表第二に基づいて各情報保有機関と中間サーバー、情報提供ネットワークを介して情報の照会と提供を行う。</t>
    <phoneticPr fontId="1"/>
  </si>
  <si>
    <t>Ｉ関連情報
４．情報提供ネットワークシステムによる情報連携
②法令上の根拠</t>
    <phoneticPr fontId="1"/>
  </si>
  <si>
    <t>Ｉ関連情報
１．特定個人情報ファイルを取り扱う事務
②事務の概要</t>
    <rPh sb="8" eb="14">
      <t>トクテイコジンジョウホウ</t>
    </rPh>
    <rPh sb="19" eb="20">
      <t>ト</t>
    </rPh>
    <rPh sb="21" eb="22">
      <t>アツカ</t>
    </rPh>
    <rPh sb="23" eb="25">
      <t>ジム</t>
    </rPh>
    <rPh sb="27" eb="29">
      <t>ジム</t>
    </rPh>
    <rPh sb="30" eb="32">
      <t>ガイヨウ</t>
    </rPh>
    <phoneticPr fontId="1"/>
  </si>
  <si>
    <t>法改正に伴う根拠法令の整理</t>
    <rPh sb="0" eb="3">
      <t>ホウカイセイ</t>
    </rPh>
    <rPh sb="4" eb="5">
      <t>トモナ</t>
    </rPh>
    <rPh sb="6" eb="10">
      <t>コンキョホウレイ</t>
    </rPh>
    <rPh sb="11" eb="13">
      <t>セイリ</t>
    </rPh>
    <phoneticPr fontId="1"/>
  </si>
  <si>
    <t>・番号法第１９条第８号（特定個人情報の提供の制限）及び番号法第１９条第８号に基づく利用特定個人情報の提供に関する命令第２条の表
（番号法第１９条第８号に基づく利用特定個人情報の提供に関する命令第２条の表における情報提供の根拠）
・第三欄（情報提供者）が「市町村長」の項のうち、第四欄（特定個人情報）に「地方税関係情報」が含まれる項１、２、３、４、５、７、１１、１３、１５、２０、２８、３７、３９、４２、４８、４９、５３、５７、５８、５９、６３、６５、６６、６９、７３、７５、７６、８１、８３、８４、８６、８７、８８、８９、９０、９１、９２、９６、９８、１０６、１０８、１１５、１２４、１２５、１２９、１３０、１３２、１３７、１３８、１４０、１４１、１４２、１４４、１４７、１５１、１５２、１５５、１５６、１５８、１６０、１６１、１６３、１６４、１６５、１６６、１６７、１６８、１６９、１７０、１７１、１７２、１７３の項）
（番号法第１９条第８号に基づく利用特定個人情報の提供に関する命令第２条の表における情報照会の根拠）
・第一欄（情報照会者）が「市町村長」の項のうち、第二欄（事務）に「地方税法その他の地方税に関する法律及び
これらの法律に基づく条例又は森林環境税及び森林環境譲与税に関する法律（平成三十一年法律第三号）による地方税又は森林環境税の賦課徴収、地方税又は森林環境税に関する調査（犯則事件の調査を含む。）に関する事務であって第５０条で定めるもの」が含まれる項（４８の項及び５０条）</t>
    <phoneticPr fontId="1"/>
  </si>
  <si>
    <t xml:space="preserve">Ｉ関連情報
３．個人番号の利用
</t>
    <rPh sb="8" eb="12">
      <t>コジンバンゴウ</t>
    </rPh>
    <rPh sb="13" eb="15">
      <t>リヨウ</t>
    </rPh>
    <phoneticPr fontId="1"/>
  </si>
  <si>
    <t>○</t>
  </si>
  <si>
    <t>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</si>
</sst>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2" xfId="0" applyNumberFormat="1" applyFont="1" applyFill="1" applyBorder="1" applyAlignment="1" applyProtection="1">
      <alignment horizontal="left" vertical="center" wrapText="1"/>
      <protection locked="0"/>
    </xf>
    <xf numFmtId="177" fontId="9" fillId="2" borderId="3" xfId="0" applyNumberFormat="1" applyFont="1" applyFill="1" applyBorder="1" applyAlignment="1" applyProtection="1">
      <alignment horizontal="left" vertical="center" wrapText="1"/>
      <protection locked="0"/>
    </xf>
    <xf numFmtId="177" fontId="9" fillId="2" borderId="4" xfId="0" applyNumberFormat="1" applyFont="1" applyFill="1" applyBorder="1" applyAlignment="1" applyProtection="1">
      <alignment horizontal="left" vertical="center" wrapText="1"/>
      <protection locked="0"/>
    </xf>
    <xf numFmtId="177" fontId="9" fillId="2" borderId="5" xfId="0" applyNumberFormat="1" applyFont="1" applyFill="1" applyBorder="1" applyAlignment="1" applyProtection="1">
      <alignment horizontal="left" vertical="center" wrapText="1"/>
      <protection locked="0"/>
    </xf>
    <xf numFmtId="177" fontId="9" fillId="2" borderId="0" xfId="0" applyNumberFormat="1" applyFont="1" applyFill="1" applyBorder="1" applyAlignment="1" applyProtection="1">
      <alignment horizontal="left" vertical="center" wrapText="1"/>
      <protection locked="0"/>
    </xf>
    <xf numFmtId="177" fontId="9" fillId="2" borderId="6" xfId="0" applyNumberFormat="1" applyFont="1" applyFill="1" applyBorder="1" applyAlignment="1" applyProtection="1">
      <alignment horizontal="left" vertical="center" wrapText="1"/>
      <protection locked="0"/>
    </xf>
    <xf numFmtId="177" fontId="9" fillId="2" borderId="7" xfId="0" applyNumberFormat="1" applyFont="1" applyFill="1" applyBorder="1" applyAlignment="1" applyProtection="1">
      <alignment horizontal="left" vertical="center" wrapText="1"/>
      <protection locked="0"/>
    </xf>
    <xf numFmtId="177" fontId="9" fillId="2" borderId="8" xfId="0" applyNumberFormat="1" applyFont="1" applyFill="1" applyBorder="1" applyAlignment="1" applyProtection="1">
      <alignment horizontal="left" vertical="center" wrapText="1"/>
      <protection locked="0"/>
    </xf>
    <xf numFmtId="177" fontId="9" fillId="2" borderId="9"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BI1" s="12" t="str">
        <f>"FORM=2"</f>
        <v>FORM=2</v>
      </c>
    </row>
    <row r="2" spans="1:82" ht="9.9499999999999993" customHeight="1" x14ac:dyDescent="0.1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BI2" s="12" t="str">
        <f>"VER=1.10"</f>
        <v>VER=1.10</v>
      </c>
    </row>
    <row r="3" spans="1:82" ht="9.9499999999999993" customHeight="1" x14ac:dyDescent="0.15">
      <c r="A3" s="70" t="s">
        <v>44</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BI3" s="12" t="str">
        <f>"SHEET=1"</f>
        <v>SHEET=1</v>
      </c>
      <c r="CA3" s="13"/>
      <c r="CB3" s="13"/>
      <c r="CC3" s="13"/>
      <c r="CD3" s="13"/>
    </row>
    <row r="4" spans="1:82" ht="9.9499999999999993" customHeight="1" x14ac:dyDescent="0.15">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CA4" s="13"/>
      <c r="CB4" s="13"/>
      <c r="CC4" s="13"/>
      <c r="CD4" s="13"/>
    </row>
    <row r="5" spans="1:82" ht="9.9499999999999993" customHeight="1" x14ac:dyDescent="0.15">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CA5" s="13"/>
      <c r="CB5" s="13"/>
      <c r="CC5" s="13"/>
      <c r="CD5" s="13"/>
    </row>
    <row r="6" spans="1:82" ht="9.9499999999999993" customHeight="1" x14ac:dyDescent="0.15">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CA6" s="13"/>
      <c r="CB6" s="13"/>
      <c r="CC6" s="13"/>
      <c r="CD6" s="13"/>
    </row>
    <row r="7" spans="1:82" ht="9.9499999999999993" customHeight="1" x14ac:dyDescent="0.15">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CA7" s="13"/>
      <c r="CB7" s="13"/>
      <c r="CC7" s="13"/>
      <c r="CD7" s="13"/>
    </row>
    <row r="8" spans="1:82" ht="9.9499999999999993" customHeight="1" x14ac:dyDescent="0.15">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CA8" s="13"/>
      <c r="CB8" s="13"/>
      <c r="CC8" s="13"/>
      <c r="CD8" s="13"/>
    </row>
    <row r="9" spans="1:82" ht="9.9499999999999993"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CA9" s="13"/>
      <c r="CB9" s="13"/>
      <c r="CC9" s="13"/>
      <c r="CD9" s="13"/>
    </row>
    <row r="10" spans="1:82" ht="9.9499999999999993" customHeight="1" x14ac:dyDescent="0.15">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CA10" s="13"/>
      <c r="CB10" s="13"/>
      <c r="CC10" s="13"/>
      <c r="CD10" s="13"/>
    </row>
    <row r="11" spans="1:82" ht="9.9499999999999993" customHeight="1" x14ac:dyDescent="0.15">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CA11" s="13"/>
      <c r="CB11" s="13"/>
      <c r="CC11" s="13"/>
      <c r="CD11" s="13"/>
    </row>
    <row r="12" spans="1:82" ht="9.9499999999999993" customHeight="1" x14ac:dyDescent="0.15">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CA12" s="13"/>
      <c r="CB12" s="13"/>
      <c r="CC12" s="13"/>
      <c r="CD12" s="13"/>
    </row>
    <row r="13" spans="1:82" ht="9.9499999999999993" customHeight="1" x14ac:dyDescent="0.15">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CA13" s="13"/>
      <c r="CB13" s="13"/>
      <c r="CC13" s="13"/>
      <c r="CD13" s="13"/>
    </row>
    <row r="14" spans="1:82" ht="9.9499999999999993" customHeight="1" x14ac:dyDescent="0.15">
      <c r="A14" s="71" t="s">
        <v>45</v>
      </c>
      <c r="B14" s="71"/>
      <c r="C14" s="71"/>
      <c r="D14" s="71"/>
      <c r="E14" s="71"/>
      <c r="F14" s="71"/>
      <c r="G14" s="71"/>
      <c r="H14" s="71"/>
      <c r="I14" s="71"/>
      <c r="J14" s="68" t="s">
        <v>46</v>
      </c>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CA14" s="13"/>
      <c r="CB14" s="13"/>
      <c r="CC14" s="13"/>
      <c r="CD14" s="13"/>
    </row>
    <row r="15" spans="1:82" ht="9.9499999999999993" customHeight="1" x14ac:dyDescent="0.15">
      <c r="A15" s="71"/>
      <c r="B15" s="71"/>
      <c r="C15" s="71"/>
      <c r="D15" s="71"/>
      <c r="E15" s="71"/>
      <c r="F15" s="71"/>
      <c r="G15" s="71"/>
      <c r="H15" s="71"/>
      <c r="I15" s="71"/>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CA15" s="13"/>
      <c r="CB15" s="13"/>
      <c r="CC15" s="13"/>
      <c r="CD15" s="13"/>
    </row>
    <row r="16" spans="1:82" ht="9.9499999999999993" customHeight="1" x14ac:dyDescent="0.15">
      <c r="A16" s="71"/>
      <c r="B16" s="71"/>
      <c r="C16" s="71"/>
      <c r="D16" s="71"/>
      <c r="E16" s="71"/>
      <c r="F16" s="71"/>
      <c r="G16" s="71"/>
      <c r="H16" s="71"/>
      <c r="I16" s="71"/>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CA16" s="13"/>
      <c r="CB16" s="13"/>
      <c r="CC16" s="13"/>
      <c r="CD16" s="13"/>
    </row>
    <row r="17" spans="1:82" ht="9.9499999999999993" customHeight="1" x14ac:dyDescent="0.15">
      <c r="A17" s="82">
        <v>4</v>
      </c>
      <c r="B17" s="82"/>
      <c r="C17" s="82"/>
      <c r="D17" s="82"/>
      <c r="E17" s="82"/>
      <c r="F17" s="82"/>
      <c r="G17" s="82"/>
      <c r="H17" s="82"/>
      <c r="I17" s="82"/>
      <c r="J17" s="67" t="s">
        <v>145</v>
      </c>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BH17" s="12">
        <v>1</v>
      </c>
      <c r="BI17" s="12" t="str">
        <f>"ITEM"&amp;BH17&amp; BG17 &amp;"="&amp;IF(TRIM($A17)="","",$A17)</f>
        <v>ITEM1=4</v>
      </c>
      <c r="CA17" s="13"/>
      <c r="CB17" s="13"/>
      <c r="CC17" s="13"/>
      <c r="CD17" s="13"/>
    </row>
    <row r="18" spans="1:82" ht="9.9499999999999993" customHeight="1" x14ac:dyDescent="0.15">
      <c r="A18" s="82"/>
      <c r="B18" s="82"/>
      <c r="C18" s="82"/>
      <c r="D18" s="82"/>
      <c r="E18" s="82"/>
      <c r="F18" s="82"/>
      <c r="G18" s="82"/>
      <c r="H18" s="82"/>
      <c r="I18" s="82"/>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BH18" s="12">
        <v>2</v>
      </c>
      <c r="BI18" s="12" t="str">
        <f>"ITEM"&amp;BH18&amp; BG18 &amp;"="&amp;IF(TRIM($J17)="","",$J17)</f>
        <v>ITEM2=個人住民税の賦課に関する事務　基礎項目評価書</v>
      </c>
      <c r="CA18" s="13"/>
      <c r="CB18" s="13"/>
      <c r="CC18" s="13"/>
      <c r="CD18" s="13"/>
    </row>
    <row r="19" spans="1:82" ht="9.9499999999999993" customHeight="1" x14ac:dyDescent="0.15">
      <c r="A19" s="82"/>
      <c r="B19" s="82"/>
      <c r="C19" s="82"/>
      <c r="D19" s="82"/>
      <c r="E19" s="82"/>
      <c r="F19" s="82"/>
      <c r="G19" s="82"/>
      <c r="H19" s="82"/>
      <c r="I19" s="82"/>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CA19" s="13"/>
      <c r="CB19" s="13"/>
      <c r="CC19" s="13"/>
      <c r="CD19" s="13"/>
    </row>
    <row r="20" spans="1:82" ht="9.9499999999999993" customHeight="1" x14ac:dyDescent="0.15">
      <c r="A20" s="82"/>
      <c r="B20" s="82"/>
      <c r="C20" s="82"/>
      <c r="D20" s="82"/>
      <c r="E20" s="82"/>
      <c r="F20" s="82"/>
      <c r="G20" s="82"/>
      <c r="H20" s="82"/>
      <c r="I20" s="82"/>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CA20" s="13"/>
      <c r="CB20" s="13"/>
      <c r="CC20" s="13"/>
      <c r="CD20" s="13"/>
    </row>
    <row r="21" spans="1:82" ht="9.9499999999999993" customHeight="1" x14ac:dyDescent="0.15">
      <c r="A21" s="82"/>
      <c r="B21" s="82"/>
      <c r="C21" s="82"/>
      <c r="D21" s="82"/>
      <c r="E21" s="82"/>
      <c r="F21" s="82"/>
      <c r="G21" s="82"/>
      <c r="H21" s="82"/>
      <c r="I21" s="82"/>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CA21" s="13"/>
      <c r="CB21" s="13"/>
      <c r="CC21" s="13"/>
      <c r="CD21" s="13"/>
    </row>
    <row r="22" spans="1:82" ht="9.9499999999999993" customHeight="1" x14ac:dyDescent="0.15">
      <c r="A22" s="82"/>
      <c r="B22" s="82"/>
      <c r="C22" s="82"/>
      <c r="D22" s="82"/>
      <c r="E22" s="82"/>
      <c r="F22" s="82"/>
      <c r="G22" s="82"/>
      <c r="H22" s="82"/>
      <c r="I22" s="82"/>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CA22" s="13"/>
      <c r="CB22" s="13"/>
      <c r="CC22" s="13"/>
      <c r="CD22" s="13"/>
    </row>
    <row r="23" spans="1:82" ht="9.9499999999999993" customHeight="1" x14ac:dyDescent="0.1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CA23" s="13"/>
      <c r="CB23" s="13"/>
      <c r="CC23" s="13"/>
      <c r="CD23" s="13"/>
    </row>
    <row r="24" spans="1:82" ht="9.9499999999999993" customHeight="1" x14ac:dyDescent="0.1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CA24" s="13"/>
      <c r="CB24" s="13"/>
      <c r="CC24" s="13"/>
      <c r="CD24" s="13"/>
    </row>
    <row r="25" spans="1:82" ht="9.9499999999999993" customHeight="1" x14ac:dyDescent="0.15">
      <c r="A25" s="84" t="s">
        <v>47</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6"/>
      <c r="CA25" s="13"/>
      <c r="CB25" s="13"/>
      <c r="CC25" s="13"/>
      <c r="CD25" s="13"/>
    </row>
    <row r="26" spans="1:82" ht="9.9499999999999993" customHeight="1" x14ac:dyDescent="0.15">
      <c r="A26" s="87"/>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9"/>
      <c r="CA26" s="13"/>
      <c r="CB26" s="13"/>
      <c r="CC26" s="13"/>
      <c r="CD26" s="13"/>
    </row>
    <row r="27" spans="1:82" ht="9.9499999999999993" customHeight="1" x14ac:dyDescent="0.15">
      <c r="A27" s="90"/>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2"/>
      <c r="CA27" s="13"/>
      <c r="CB27" s="13"/>
      <c r="CC27" s="13"/>
      <c r="CD27" s="13"/>
    </row>
    <row r="28" spans="1:82" ht="9.9499999999999993" customHeight="1" x14ac:dyDescent="0.15">
      <c r="A28" s="67" t="s">
        <v>146</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BH28" s="12">
        <v>3</v>
      </c>
      <c r="BI28" s="12" t="str">
        <f>"ITEM"&amp;BH28&amp; BG28 &amp;"="&amp;IF(TRIM($A28)="","",$A28)</f>
        <v>ITEM3=　大東市は、個人住民税賦課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CA29" s="13"/>
      <c r="CB29" s="13"/>
      <c r="CC29" s="13"/>
      <c r="CD29" s="13"/>
    </row>
    <row r="30" spans="1:82" ht="9.9499999999999993" customHeight="1" x14ac:dyDescent="0.1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CA30" s="13"/>
      <c r="CB30" s="13"/>
      <c r="CC30" s="13"/>
      <c r="CD30" s="13"/>
    </row>
    <row r="31" spans="1:82" ht="9.9499999999999993" customHeight="1" x14ac:dyDescent="0.1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CA31" s="13"/>
      <c r="CB31" s="13"/>
      <c r="CC31" s="13"/>
      <c r="CD31" s="13"/>
    </row>
    <row r="32" spans="1:82" ht="9.9499999999999993" customHeight="1" x14ac:dyDescent="0.1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CA32" s="13"/>
      <c r="CB32" s="13"/>
      <c r="CC32" s="13"/>
      <c r="CD32" s="13"/>
    </row>
    <row r="33" spans="1:82" ht="9.9499999999999993" customHeight="1" x14ac:dyDescent="0.15">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CA33" s="13"/>
      <c r="CB33" s="13"/>
      <c r="CC33" s="13"/>
      <c r="CD33" s="13"/>
    </row>
    <row r="34" spans="1:82" ht="9.9499999999999993" customHeight="1" x14ac:dyDescent="0.1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CA34" s="13"/>
      <c r="CB34" s="13"/>
      <c r="CC34" s="13"/>
      <c r="CD34" s="13"/>
    </row>
    <row r="35" spans="1:82" ht="9.9499999999999993" customHeight="1" x14ac:dyDescent="0.15">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CA35" s="13"/>
      <c r="CB35" s="13"/>
      <c r="CC35" s="13"/>
      <c r="CD35" s="13"/>
    </row>
    <row r="36" spans="1:82" ht="9.9499999999999993" customHeight="1" x14ac:dyDescent="0.15">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CA36" s="13"/>
      <c r="CB36" s="13"/>
      <c r="CC36" s="13"/>
      <c r="CD36" s="13"/>
    </row>
    <row r="37" spans="1:82" ht="9.9499999999999993" customHeight="1" x14ac:dyDescent="0.15">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CA37" s="13"/>
      <c r="CB37" s="13"/>
      <c r="CC37" s="13"/>
      <c r="CD37" s="13"/>
    </row>
    <row r="38" spans="1:82" ht="9.9499999999999993" customHeight="1" x14ac:dyDescent="0.1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CA38" s="13"/>
      <c r="CB38" s="13"/>
      <c r="CC38" s="13"/>
      <c r="CD38" s="13"/>
    </row>
    <row r="39" spans="1:82" ht="9.9499999999999993" customHeight="1" x14ac:dyDescent="0.1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CA39" s="13"/>
      <c r="CB39" s="13"/>
      <c r="CC39" s="13"/>
      <c r="CD39" s="13"/>
    </row>
    <row r="40" spans="1:82" ht="9.9499999999999993" customHeight="1" x14ac:dyDescent="0.1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CA40" s="13"/>
      <c r="CB40" s="13"/>
      <c r="CC40" s="13"/>
      <c r="CD40" s="13"/>
    </row>
    <row r="41" spans="1:82" ht="9.9499999999999993" customHeight="1" x14ac:dyDescent="0.15">
      <c r="A41" s="72" t="s">
        <v>48</v>
      </c>
      <c r="B41" s="73"/>
      <c r="C41" s="73"/>
      <c r="D41" s="73"/>
      <c r="E41" s="73"/>
      <c r="F41" s="73"/>
      <c r="G41" s="74"/>
      <c r="H41" s="81" t="s">
        <v>147</v>
      </c>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BH41" s="12">
        <v>4</v>
      </c>
      <c r="BI41" s="12" t="str">
        <f>"ITEM"&amp;BH41&amp; BG41 &amp;"="&amp;IF(TRIM($H41)="","",$H41)</f>
        <v>ITEM4=　個人住民税の賦課に関する事務に関しては、事務の一部を外部業者に委託しているため、業者選定の際に業者の情報保護管理体制を確認し、併せて秘密保持に関しても契約に含めることで万全を期している。</v>
      </c>
      <c r="CA41" s="13"/>
      <c r="CB41" s="13"/>
      <c r="CC41" s="13"/>
      <c r="CD41" s="13"/>
    </row>
    <row r="42" spans="1:82" ht="9.9499999999999993" customHeight="1" x14ac:dyDescent="0.15">
      <c r="A42" s="75"/>
      <c r="B42" s="76"/>
      <c r="C42" s="76"/>
      <c r="D42" s="76"/>
      <c r="E42" s="76"/>
      <c r="F42" s="76"/>
      <c r="G42" s="77"/>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CA42" s="13"/>
      <c r="CB42" s="13"/>
      <c r="CC42" s="13"/>
      <c r="CD42" s="13"/>
    </row>
    <row r="43" spans="1:82" ht="9.9499999999999993" customHeight="1" x14ac:dyDescent="0.15">
      <c r="A43" s="75"/>
      <c r="B43" s="76"/>
      <c r="C43" s="76"/>
      <c r="D43" s="76"/>
      <c r="E43" s="76"/>
      <c r="F43" s="76"/>
      <c r="G43" s="77"/>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CA43" s="13"/>
      <c r="CB43" s="13"/>
      <c r="CC43" s="13"/>
      <c r="CD43" s="13"/>
    </row>
    <row r="44" spans="1:82" ht="9.9499999999999993" customHeight="1" x14ac:dyDescent="0.15">
      <c r="A44" s="75"/>
      <c r="B44" s="76"/>
      <c r="C44" s="76"/>
      <c r="D44" s="76"/>
      <c r="E44" s="76"/>
      <c r="F44" s="76"/>
      <c r="G44" s="77"/>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CA44" s="13"/>
      <c r="CB44" s="13"/>
      <c r="CC44" s="13"/>
      <c r="CD44" s="13"/>
    </row>
    <row r="45" spans="1:82" ht="9.9499999999999993" customHeight="1" x14ac:dyDescent="0.15">
      <c r="A45" s="75"/>
      <c r="B45" s="76"/>
      <c r="C45" s="76"/>
      <c r="D45" s="76"/>
      <c r="E45" s="76"/>
      <c r="F45" s="76"/>
      <c r="G45" s="77"/>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CA45" s="13"/>
      <c r="CB45" s="13"/>
      <c r="CC45" s="13"/>
      <c r="CD45" s="13"/>
    </row>
    <row r="46" spans="1:82" ht="9.9499999999999993" customHeight="1" x14ac:dyDescent="0.15">
      <c r="A46" s="78"/>
      <c r="B46" s="79"/>
      <c r="C46" s="79"/>
      <c r="D46" s="79"/>
      <c r="E46" s="79"/>
      <c r="F46" s="79"/>
      <c r="G46" s="80"/>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CA46" s="13"/>
      <c r="CB46" s="13"/>
      <c r="CC46" s="13"/>
      <c r="CD46" s="13"/>
    </row>
    <row r="47" spans="1:82" ht="9.9499999999999993" customHeight="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CA47" s="13"/>
      <c r="CB47" s="13"/>
      <c r="CC47" s="13"/>
      <c r="CD47" s="13"/>
    </row>
    <row r="48" spans="1:82" ht="9.9499999999999993" customHeight="1" x14ac:dyDescent="0.15">
      <c r="A48" s="68" t="s">
        <v>49</v>
      </c>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CA48" s="13"/>
      <c r="CB48" s="13"/>
      <c r="CC48" s="13"/>
      <c r="CD48" s="13"/>
    </row>
    <row r="49" spans="1:82" ht="9.9499999999999993"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CA49" s="13"/>
      <c r="CB49" s="13"/>
      <c r="CC49" s="13"/>
      <c r="CD49" s="13"/>
    </row>
    <row r="50" spans="1:82" ht="9.9499999999999993"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CA50" s="13"/>
      <c r="CB50" s="13"/>
      <c r="CC50" s="13"/>
      <c r="CD50" s="13"/>
    </row>
    <row r="51" spans="1:82" ht="9.9499999999999993" customHeight="1" x14ac:dyDescent="0.15">
      <c r="A51" s="67" t="s">
        <v>148</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BH51" s="12">
        <v>5</v>
      </c>
      <c r="BI51" s="12" t="str">
        <f>"ITEM"&amp;BH51&amp; BG51 &amp;"="&amp;IF(TRIM($A51)="","",$A51)</f>
        <v>ITEM5=大東市長</v>
      </c>
      <c r="CA51" s="13"/>
      <c r="CB51" s="13"/>
      <c r="CC51" s="13"/>
      <c r="CD51" s="13"/>
    </row>
    <row r="52" spans="1:82" ht="9.9499999999999993" customHeight="1" x14ac:dyDescent="0.1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CA52" s="13"/>
      <c r="CB52" s="13"/>
      <c r="CC52" s="13"/>
      <c r="CD52" s="13"/>
    </row>
    <row r="53" spans="1:82" ht="9.9499999999999993" customHeight="1" x14ac:dyDescent="0.1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CA53" s="13"/>
      <c r="CB53" s="13"/>
      <c r="CC53" s="13"/>
      <c r="CD53" s="13"/>
    </row>
    <row r="54" spans="1:82" ht="9.9499999999999993" customHeight="1" x14ac:dyDescent="0.1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CA54" s="13"/>
      <c r="CB54" s="13"/>
      <c r="CC54" s="13"/>
      <c r="CD54" s="13"/>
    </row>
    <row r="55" spans="1:82" ht="9.9499999999999993" customHeight="1" x14ac:dyDescent="0.1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CA55" s="13"/>
      <c r="CB55" s="13"/>
      <c r="CC55" s="13"/>
      <c r="CD55" s="13"/>
    </row>
    <row r="56" spans="1:82" ht="9.9499999999999993" customHeight="1" x14ac:dyDescent="0.15">
      <c r="A56" s="68" t="s">
        <v>50</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CA56" s="13"/>
      <c r="CB56" s="13"/>
      <c r="CC56" s="13"/>
      <c r="CD56" s="13"/>
    </row>
    <row r="57" spans="1:82" ht="9.9499999999999993" customHeight="1"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CA57" s="13"/>
      <c r="CB57" s="13"/>
      <c r="CC57" s="13"/>
      <c r="CD57" s="13"/>
    </row>
    <row r="58" spans="1:82" ht="9.9499999999999993" customHeight="1" x14ac:dyDescent="0.1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CA58" s="13"/>
      <c r="CB58" s="13"/>
      <c r="CC58" s="13"/>
      <c r="CD58" s="13"/>
    </row>
    <row r="59" spans="1:82" ht="9.9499999999999993" customHeight="1" x14ac:dyDescent="0.15">
      <c r="A59" s="57">
        <v>45471</v>
      </c>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9"/>
      <c r="BH59" s="12">
        <v>6</v>
      </c>
      <c r="BI59" s="12" t="str">
        <f>"ITEM"&amp;BH59&amp; BG59 &amp;"="&amp;IF(TRIM($A59)="","",TEXT($A59,"yyyymmdd"))</f>
        <v>ITEM6=20240628</v>
      </c>
      <c r="CA59" s="13"/>
      <c r="CB59" s="13"/>
      <c r="CC59" s="13"/>
      <c r="CD59" s="13"/>
    </row>
    <row r="60" spans="1:82" ht="9.9499999999999993" customHeight="1" x14ac:dyDescent="0.15">
      <c r="A60" s="60"/>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2"/>
      <c r="CA60" s="13"/>
      <c r="CB60" s="13"/>
      <c r="CC60" s="13"/>
      <c r="CD60" s="13"/>
    </row>
    <row r="61" spans="1:82" ht="9.9499999999999993" customHeight="1" x14ac:dyDescent="0.15">
      <c r="A61" s="63"/>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5"/>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13" zoomScaleNormal="100" zoomScaleSheetLayoutView="100" zoomScalePageLayoutView="85" workbookViewId="0">
      <selection activeCell="J20" sqref="J20:AM21"/>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7" t="s">
        <v>8</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BI1" s="12" t="str">
        <f>"FORM=2"</f>
        <v>FORM=2</v>
      </c>
      <c r="CO1" s="3"/>
      <c r="CP1" s="3"/>
      <c r="CQ1" s="47"/>
    </row>
    <row r="2" spans="1:96" ht="9.9499999999999993" customHeight="1" x14ac:dyDescent="0.1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BI2" s="12" t="str">
        <f>"VER=1.10"</f>
        <v>VER=1.10</v>
      </c>
      <c r="CN2" s="12"/>
      <c r="CO2" s="12"/>
      <c r="CP2" s="12"/>
      <c r="CQ2" s="12"/>
      <c r="CR2" s="12"/>
    </row>
    <row r="3" spans="1:96" ht="9.9499999999999993" customHeight="1" x14ac:dyDescent="0.15">
      <c r="A3" s="119" t="s">
        <v>9</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0"/>
      <c r="B4" s="120"/>
      <c r="C4" s="120"/>
      <c r="D4" s="120"/>
      <c r="E4" s="120"/>
      <c r="F4" s="120"/>
      <c r="G4" s="120"/>
      <c r="H4" s="120"/>
      <c r="I4" s="120"/>
      <c r="J4" s="120"/>
      <c r="K4" s="120"/>
      <c r="L4" s="120"/>
      <c r="M4" s="120"/>
      <c r="N4" s="120"/>
      <c r="O4" s="120"/>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2" t="s">
        <v>23</v>
      </c>
      <c r="B5" s="123"/>
      <c r="C5" s="123"/>
      <c r="D5" s="123"/>
      <c r="E5" s="123"/>
      <c r="F5" s="123"/>
      <c r="G5" s="123"/>
      <c r="H5" s="123"/>
      <c r="I5" s="124"/>
      <c r="J5" s="128" t="s">
        <v>149</v>
      </c>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BH5" s="12">
        <v>1</v>
      </c>
      <c r="BI5" s="12" t="str">
        <f>"ITEM"&amp;BH5&amp; BG5&amp;"="&amp;IF(TRIM($J5)="","",$J5)</f>
        <v>ITEM1=個人住民税の賦課に関する事務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5"/>
      <c r="B6" s="126"/>
      <c r="C6" s="126"/>
      <c r="D6" s="126"/>
      <c r="E6" s="126"/>
      <c r="F6" s="126"/>
      <c r="G6" s="126"/>
      <c r="H6" s="126"/>
      <c r="I6" s="127"/>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CB6" s="12" t="s">
        <v>114</v>
      </c>
      <c r="CE6" s="12" t="s">
        <v>115</v>
      </c>
      <c r="CN6" s="12"/>
      <c r="CO6" s="12"/>
      <c r="CP6" s="12"/>
      <c r="CQ6" s="12"/>
      <c r="CR6" s="12"/>
    </row>
    <row r="7" spans="1:96" ht="51.75" customHeight="1" x14ac:dyDescent="0.15">
      <c r="A7" s="122" t="s">
        <v>24</v>
      </c>
      <c r="B7" s="123"/>
      <c r="C7" s="123"/>
      <c r="D7" s="123"/>
      <c r="E7" s="123"/>
      <c r="F7" s="123"/>
      <c r="G7" s="123"/>
      <c r="H7" s="123"/>
      <c r="I7" s="124"/>
      <c r="J7" s="132" t="s">
        <v>171</v>
      </c>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4"/>
      <c r="BH7" s="12" t="s">
        <v>116</v>
      </c>
      <c r="BI7" s="12" t="str">
        <f>"ITEM"&amp;BH7&amp; BG7 &amp;"="&amp;IF(TRIM($J7)="","",$J7)</f>
        <v>ITEM2_1=　地方税法及び行政手続における特定の個人を識別するための番号の利用等の関する法律（以下「番号法」）の規定に従い、特定個人情報を以下の事務で取り扱う。
　個人・法人（給与・報酬・配当等の支払者、国税庁、公的年金支払者等）から提出された賦課資料に基づき、個人住民税を賦課する。
なお、これらの事務に関して、番号法第１９条第８号に基づく利用特定個人情報の提供に関する命令に基づいて各情報保有機関と中間サーバー、情報提供ネットワークを介して情報の照会と提供を行う。</v>
      </c>
      <c r="CB7" s="12" t="s">
        <v>51</v>
      </c>
      <c r="CO7" s="3"/>
    </row>
    <row r="8" spans="1:96" ht="9.9499999999999993" customHeight="1" x14ac:dyDescent="0.15">
      <c r="A8" s="129"/>
      <c r="B8" s="130"/>
      <c r="C8" s="130"/>
      <c r="D8" s="130"/>
      <c r="E8" s="130"/>
      <c r="F8" s="130"/>
      <c r="G8" s="130"/>
      <c r="H8" s="130"/>
      <c r="I8" s="131"/>
      <c r="J8" s="135"/>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7"/>
    </row>
    <row r="9" spans="1:96" ht="9.9499999999999993" customHeight="1" x14ac:dyDescent="0.15">
      <c r="A9" s="129"/>
      <c r="B9" s="130"/>
      <c r="C9" s="130"/>
      <c r="D9" s="130"/>
      <c r="E9" s="130"/>
      <c r="F9" s="130"/>
      <c r="G9" s="130"/>
      <c r="H9" s="130"/>
      <c r="I9" s="131"/>
      <c r="J9" s="135"/>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7"/>
    </row>
    <row r="10" spans="1:96" ht="3.75" customHeight="1" x14ac:dyDescent="0.15">
      <c r="A10" s="129"/>
      <c r="B10" s="130"/>
      <c r="C10" s="130"/>
      <c r="D10" s="130"/>
      <c r="E10" s="130"/>
      <c r="F10" s="130"/>
      <c r="G10" s="130"/>
      <c r="H10" s="130"/>
      <c r="I10" s="131"/>
      <c r="J10" s="138"/>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40"/>
      <c r="BH10" s="12" t="s">
        <v>117</v>
      </c>
      <c r="BI10" s="12" t="str">
        <f>"ITEM"&amp;BH10&amp; BG10 &amp;"="&amp;IF(TRIM($J10)="","",$J10)</f>
        <v>ITEM2_2=</v>
      </c>
    </row>
    <row r="11" spans="1:96" ht="4.5" customHeight="1" x14ac:dyDescent="0.15">
      <c r="A11" s="125"/>
      <c r="B11" s="126"/>
      <c r="C11" s="126"/>
      <c r="D11" s="126"/>
      <c r="E11" s="126"/>
      <c r="F11" s="126"/>
      <c r="G11" s="126"/>
      <c r="H11" s="126"/>
      <c r="I11" s="127"/>
      <c r="J11" s="141"/>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3"/>
      <c r="BH11" s="12" t="s">
        <v>118</v>
      </c>
      <c r="BI11" s="12" t="str">
        <f>"ITEM"&amp;BH11&amp; BG11 &amp;"="&amp;IF(TRIM($J11)="","",$J11)</f>
        <v>ITEM2_3=</v>
      </c>
    </row>
    <row r="12" spans="1:96" ht="78" customHeight="1" x14ac:dyDescent="0.15">
      <c r="A12" s="122" t="s">
        <v>25</v>
      </c>
      <c r="B12" s="123"/>
      <c r="C12" s="123"/>
      <c r="D12" s="123"/>
      <c r="E12" s="123"/>
      <c r="F12" s="123"/>
      <c r="G12" s="123"/>
      <c r="H12" s="123"/>
      <c r="I12" s="124"/>
      <c r="J12" s="128" t="s">
        <v>150</v>
      </c>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BH12" s="12">
        <v>3</v>
      </c>
      <c r="BI12" s="12" t="str">
        <f>"ITEM"&amp;BH12&amp; BG12 &amp;"="&amp;IF(TRIM($J12)="","",$J12)</f>
        <v>ITEM3=１．個人住民税システム
２．住民税申告支援システム
３．eLTAXシステム
４．国税連携システム
５．住登外・宛名管理システム
６．団体内統合宛名システム
７．中間サーバー</v>
      </c>
    </row>
    <row r="13" spans="1:96" ht="9.9499999999999993" customHeight="1" x14ac:dyDescent="0.15">
      <c r="A13" s="125"/>
      <c r="B13" s="126"/>
      <c r="C13" s="126"/>
      <c r="D13" s="126"/>
      <c r="E13" s="126"/>
      <c r="F13" s="126"/>
      <c r="G13" s="126"/>
      <c r="H13" s="126"/>
      <c r="I13" s="127"/>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row>
    <row r="14" spans="1:96" ht="9.9499999999999993" customHeight="1" x14ac:dyDescent="0.15">
      <c r="A14" s="144" t="s">
        <v>15</v>
      </c>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6"/>
    </row>
    <row r="15" spans="1:96" ht="9.9499999999999993" customHeight="1" x14ac:dyDescent="0.15">
      <c r="A15" s="144"/>
      <c r="B15" s="145"/>
      <c r="C15" s="145"/>
      <c r="D15" s="145"/>
      <c r="E15" s="145"/>
      <c r="F15" s="145"/>
      <c r="G15" s="145"/>
      <c r="H15" s="145"/>
      <c r="I15" s="145"/>
      <c r="J15" s="145"/>
      <c r="K15" s="145"/>
      <c r="L15" s="145"/>
      <c r="M15" s="147"/>
      <c r="N15" s="145"/>
      <c r="O15" s="145"/>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9"/>
    </row>
    <row r="16" spans="1:96" ht="9.9499999999999993" customHeight="1" x14ac:dyDescent="0.15">
      <c r="A16" s="128" t="s">
        <v>151</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BH16" s="12">
        <v>4</v>
      </c>
      <c r="BI16" s="12" t="str">
        <f>"ITEM"&amp;BH16&amp; BG16 &amp;"="&amp;IF(TRIM($A16)="","",$A16)</f>
        <v>ITEM4=個人住民税ファイル</v>
      </c>
    </row>
    <row r="17" spans="1:86" ht="9.9499999999999993" customHeight="1" x14ac:dyDescent="0.15">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row>
    <row r="18" spans="1:86" ht="9.9499999999999993" customHeight="1" x14ac:dyDescent="0.15">
      <c r="A18" s="121" t="s">
        <v>14</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row>
    <row r="19" spans="1:86" ht="9.9499999999999993" customHeight="1" x14ac:dyDescent="0.15">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row>
    <row r="20" spans="1:86" ht="74.25" customHeight="1" x14ac:dyDescent="0.15">
      <c r="A20" s="122" t="s">
        <v>10</v>
      </c>
      <c r="B20" s="123"/>
      <c r="C20" s="123"/>
      <c r="D20" s="123"/>
      <c r="E20" s="123"/>
      <c r="F20" s="123"/>
      <c r="G20" s="123"/>
      <c r="H20" s="123"/>
      <c r="I20" s="124"/>
      <c r="J20" s="128" t="s">
        <v>180</v>
      </c>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BH20" s="12">
        <v>5</v>
      </c>
      <c r="BI20" s="12" t="str">
        <f>"ITEM"&amp;BH20&amp; BG20 &amp;"="&amp;IF(TRIM($J20)="","",$J20)</f>
        <v>ITEM5=１．行政手続における特定の個人を識別するための番号の利用等に関する法律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v>
      </c>
    </row>
    <row r="21" spans="1:86" ht="9.9499999999999993" customHeight="1" x14ac:dyDescent="0.15">
      <c r="A21" s="125"/>
      <c r="B21" s="126"/>
      <c r="C21" s="126"/>
      <c r="D21" s="126"/>
      <c r="E21" s="126"/>
      <c r="F21" s="126"/>
      <c r="G21" s="126"/>
      <c r="H21" s="126"/>
      <c r="I21" s="127"/>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row>
    <row r="22" spans="1:86" ht="9.9499999999999993" customHeight="1" x14ac:dyDescent="0.15">
      <c r="A22" s="150" t="s">
        <v>11</v>
      </c>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2"/>
    </row>
    <row r="23" spans="1:86" ht="9.9499999999999993" customHeight="1" x14ac:dyDescent="0.15">
      <c r="A23" s="153"/>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9"/>
      <c r="CH23" s="13"/>
    </row>
    <row r="24" spans="1:86" ht="9.9499999999999993" customHeight="1" x14ac:dyDescent="0.15">
      <c r="A24" s="129" t="s">
        <v>26</v>
      </c>
      <c r="B24" s="130"/>
      <c r="C24" s="130"/>
      <c r="D24" s="130"/>
      <c r="E24" s="130"/>
      <c r="F24" s="130"/>
      <c r="G24" s="130"/>
      <c r="H24" s="130"/>
      <c r="I24" s="131"/>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29"/>
      <c r="B25" s="130"/>
      <c r="C25" s="130"/>
      <c r="D25" s="130"/>
      <c r="E25" s="130"/>
      <c r="F25" s="130"/>
      <c r="G25" s="130"/>
      <c r="H25" s="130"/>
      <c r="I25" s="131"/>
      <c r="J25" s="158" t="s">
        <v>30</v>
      </c>
      <c r="K25" s="159" t="s">
        <v>152</v>
      </c>
      <c r="L25" s="159"/>
      <c r="M25" s="159"/>
      <c r="N25" s="159"/>
      <c r="O25" s="159"/>
      <c r="P25" s="159"/>
      <c r="Q25" s="69"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29"/>
      <c r="B26" s="130"/>
      <c r="C26" s="130"/>
      <c r="D26" s="130"/>
      <c r="E26" s="130"/>
      <c r="F26" s="130"/>
      <c r="G26" s="130"/>
      <c r="H26" s="130"/>
      <c r="I26" s="131"/>
      <c r="J26" s="158"/>
      <c r="K26" s="159"/>
      <c r="L26" s="159"/>
      <c r="M26" s="159"/>
      <c r="N26" s="159"/>
      <c r="O26" s="159"/>
      <c r="P26" s="159"/>
      <c r="Q26" s="69"/>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29"/>
      <c r="B27" s="130"/>
      <c r="C27" s="130"/>
      <c r="D27" s="130"/>
      <c r="E27" s="130"/>
      <c r="F27" s="130"/>
      <c r="G27" s="130"/>
      <c r="H27" s="130"/>
      <c r="I27" s="131"/>
      <c r="J27" s="160"/>
      <c r="K27" s="161"/>
      <c r="L27" s="161"/>
      <c r="M27" s="161"/>
      <c r="N27" s="161"/>
      <c r="O27" s="161"/>
      <c r="P27" s="161"/>
      <c r="Q27" s="161"/>
      <c r="R27" s="161"/>
      <c r="S27" s="161"/>
      <c r="T27" s="161"/>
      <c r="U27" s="161"/>
      <c r="V27" s="161"/>
      <c r="W27" s="161"/>
      <c r="X27" s="161"/>
      <c r="Y27" s="161"/>
      <c r="Z27" s="154" t="s">
        <v>53</v>
      </c>
      <c r="AA27" s="154"/>
      <c r="AB27" s="154"/>
      <c r="AC27" s="154"/>
      <c r="AD27" s="154"/>
      <c r="AE27" s="154"/>
      <c r="AF27" s="154"/>
      <c r="AG27" s="154"/>
      <c r="AH27" s="154"/>
      <c r="AI27" s="154"/>
      <c r="AJ27" s="154"/>
      <c r="AK27" s="154"/>
      <c r="AL27" s="154"/>
      <c r="AM27" s="155"/>
    </row>
    <row r="28" spans="1:86" ht="126" customHeight="1" x14ac:dyDescent="0.15">
      <c r="A28" s="122" t="s">
        <v>27</v>
      </c>
      <c r="B28" s="123"/>
      <c r="C28" s="123"/>
      <c r="D28" s="123"/>
      <c r="E28" s="123"/>
      <c r="F28" s="123"/>
      <c r="G28" s="123"/>
      <c r="H28" s="123"/>
      <c r="I28" s="124"/>
      <c r="J28" s="128" t="s">
        <v>177</v>
      </c>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BH28" s="12">
        <v>7</v>
      </c>
      <c r="BI28" s="12" t="str">
        <f>"ITEM"&amp;BH28&amp; BG28 &amp;"="&amp;IF(TRIM($J28)="","",$J28)</f>
        <v>ITEM7=・番号法第１９条第８号（特定個人情報の提供の制限）及び番号法第１９条第８号に基づく利用特定個人情報の提供に関する命令第２条の表
（番号法第１９条第８号に基づく利用特定個人情報の提供に関する命令第２条の表における情報提供の根拠）
・第三欄（情報提供者）が「市町村長」の項のうち、第四欄（特定個人情報）に「地方税関係情報」が含まれる項１、２、３、４、５、７、１１、１３、１５、２０、２８、３７、３９、４２、４８、４９、５３、５７、５８、５９、６３、６５、６６、６９、７３、７５、７６、８１、８３、８４、８６、８７、８８、８９、９０、９１、９２、９６、９８、１０６、１０８、１１５、１２４、１２５、１２９、１３０、１３２、１３７、１３８、１４０、１４１、１４２、１４４、１４７、１５１、１５２、１５５、１５６、１５８、１６０、１６１、１６３、１６４、１６５、１６６、１６７、１６８、１６９、１７０、１７１、１７２、１７３の項）
（番号法第１９条第８号に基づく利用特定個人情報の提供に関する命令第２条の表における情報照会の根拠）
・第一欄（情報照会者）が「市町村長」の項のうち、第二欄（事務）に「地方税法その他の地方税に関する法律及び
これらの法律に基づく条例又は森林環境税及び森林環境譲与税に関する法律（平成三十一年法律第三号）による地方税又は森林環境税の賦課徴収、地方税又は森林環境税に関する調査（犯則事件の調査を含む。）に関する事務であって第５０条で定めるもの」が含まれる項（４８の項及び５０条）</v>
      </c>
    </row>
    <row r="29" spans="1:86" ht="26.25" customHeight="1" x14ac:dyDescent="0.15">
      <c r="A29" s="125"/>
      <c r="B29" s="126"/>
      <c r="C29" s="126"/>
      <c r="D29" s="126"/>
      <c r="E29" s="126"/>
      <c r="F29" s="126"/>
      <c r="G29" s="126"/>
      <c r="H29" s="126"/>
      <c r="I29" s="127"/>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row>
    <row r="30" spans="1:86" ht="9.9499999999999993" customHeight="1" x14ac:dyDescent="0.15">
      <c r="A30" s="150" t="s">
        <v>12</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2"/>
    </row>
    <row r="31" spans="1:86" ht="9.9499999999999993" customHeight="1" x14ac:dyDescent="0.15">
      <c r="A31" s="153"/>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9"/>
    </row>
    <row r="32" spans="1:86" ht="9.9499999999999993" customHeight="1" x14ac:dyDescent="0.15">
      <c r="A32" s="122" t="s">
        <v>28</v>
      </c>
      <c r="B32" s="123"/>
      <c r="C32" s="123"/>
      <c r="D32" s="123"/>
      <c r="E32" s="123"/>
      <c r="F32" s="123"/>
      <c r="G32" s="123"/>
      <c r="H32" s="123"/>
      <c r="I32" s="123"/>
      <c r="J32" s="128" t="s">
        <v>153</v>
      </c>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BH32" s="12">
        <v>8</v>
      </c>
      <c r="BI32" s="12" t="str">
        <f>"ITEM"&amp;BH32&amp; BG32 &amp; "="&amp;IF(TRIM($J32)="","",$J32)</f>
        <v>ITEM8=総務部　課税課</v>
      </c>
    </row>
    <row r="33" spans="1:113" ht="9.9499999999999993" customHeight="1" x14ac:dyDescent="0.15">
      <c r="A33" s="125"/>
      <c r="B33" s="126"/>
      <c r="C33" s="126"/>
      <c r="D33" s="126"/>
      <c r="E33" s="126"/>
      <c r="F33" s="126"/>
      <c r="G33" s="126"/>
      <c r="H33" s="126"/>
      <c r="I33" s="126"/>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row>
    <row r="34" spans="1:113" ht="9.9499999999999993" customHeight="1" x14ac:dyDescent="0.15">
      <c r="A34" s="122" t="s">
        <v>67</v>
      </c>
      <c r="B34" s="123"/>
      <c r="C34" s="123"/>
      <c r="D34" s="123"/>
      <c r="E34" s="123"/>
      <c r="F34" s="123"/>
      <c r="G34" s="123"/>
      <c r="H34" s="123"/>
      <c r="I34" s="123"/>
      <c r="J34" s="128" t="s">
        <v>154</v>
      </c>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BH34" s="12">
        <v>9</v>
      </c>
      <c r="BI34" s="12" t="str">
        <f>"ITEM"&amp;BH34&amp; BG34 &amp;"="&amp;IF(TRIM($J34)="","",$J34)</f>
        <v>ITEM9=課税課長</v>
      </c>
    </row>
    <row r="35" spans="1:113" ht="9.9499999999999993" customHeight="1" x14ac:dyDescent="0.15">
      <c r="A35" s="125"/>
      <c r="B35" s="126"/>
      <c r="C35" s="126"/>
      <c r="D35" s="126"/>
      <c r="E35" s="126"/>
      <c r="F35" s="126"/>
      <c r="G35" s="126"/>
      <c r="H35" s="126"/>
      <c r="I35" s="126"/>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0" t="s">
        <v>13</v>
      </c>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3"/>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28" t="s">
        <v>155</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BH38" s="12">
        <v>10</v>
      </c>
      <c r="BI38" s="12" t="str">
        <f>"ITEM"&amp;BH38&amp;BG38 &amp; "="&amp;IF(TRIM($A38)="","",$A38)</f>
        <v>ITEM10=　－</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4" t="s">
        <v>39</v>
      </c>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3" t="s">
        <v>41</v>
      </c>
      <c r="B42" s="163"/>
      <c r="C42" s="163"/>
      <c r="D42" s="163"/>
      <c r="E42" s="163"/>
      <c r="F42" s="163"/>
      <c r="G42" s="163"/>
      <c r="H42" s="163"/>
      <c r="I42" s="163"/>
      <c r="J42" s="128" t="s">
        <v>156</v>
      </c>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ITEM11=大東市総務部課税課　〒574-8555　大東市谷川１丁目１番１号　072-872-2181（代）</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63"/>
      <c r="B43" s="163"/>
      <c r="C43" s="163"/>
      <c r="D43" s="163"/>
      <c r="E43" s="163"/>
      <c r="F43" s="163"/>
      <c r="G43" s="163"/>
      <c r="H43" s="163"/>
      <c r="I43" s="163"/>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4" t="s">
        <v>43</v>
      </c>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62"/>
      <c r="CB45" s="162"/>
      <c r="CC45" s="162"/>
      <c r="CD45" s="162"/>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c r="DE45" s="162"/>
      <c r="DF45" s="162"/>
      <c r="DG45" s="162"/>
      <c r="DH45" s="162"/>
      <c r="DI45" s="162"/>
    </row>
    <row r="46" spans="1:113" s="4" customFormat="1" ht="9.9499999999999993" customHeight="1" x14ac:dyDescent="0.15">
      <c r="A46" s="163" t="s">
        <v>42</v>
      </c>
      <c r="B46" s="163"/>
      <c r="C46" s="163"/>
      <c r="D46" s="163"/>
      <c r="E46" s="163"/>
      <c r="F46" s="163"/>
      <c r="G46" s="163"/>
      <c r="H46" s="163"/>
      <c r="I46" s="163"/>
      <c r="J46" s="128" t="s">
        <v>156</v>
      </c>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ITEM12=大東市総務部課税課　〒574-8555　大東市谷川１丁目１番１号　072-872-2181（代）</v>
      </c>
      <c r="BJ46" s="12"/>
      <c r="BK46" s="12"/>
      <c r="BL46" s="12"/>
      <c r="BM46" s="12"/>
      <c r="BN46" s="12"/>
      <c r="BO46" s="12"/>
      <c r="BP46" s="12"/>
      <c r="BQ46" s="12"/>
      <c r="BR46" s="12"/>
      <c r="BS46" s="12"/>
      <c r="BT46" s="12"/>
      <c r="BU46" s="12"/>
      <c r="BV46" s="12"/>
      <c r="BW46" s="12"/>
      <c r="BX46" s="12"/>
      <c r="BY46" s="12"/>
      <c r="BZ46" s="12"/>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row>
    <row r="47" spans="1:113" s="4" customFormat="1" ht="9.9499999999999993" customHeight="1" x14ac:dyDescent="0.15">
      <c r="A47" s="163"/>
      <c r="B47" s="163"/>
      <c r="C47" s="163"/>
      <c r="D47" s="163"/>
      <c r="E47" s="163"/>
      <c r="F47" s="163"/>
      <c r="G47" s="163"/>
      <c r="H47" s="163"/>
      <c r="I47" s="163"/>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row>
    <row r="48" spans="1:113" ht="9.9499999999999993" customHeight="1" x14ac:dyDescent="0.1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row>
    <row r="49" spans="1:61" ht="9.9499999999999993" customHeight="1" x14ac:dyDescent="0.15">
      <c r="A49" s="117" t="s">
        <v>1</v>
      </c>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row>
    <row r="50" spans="1:61" ht="9.9499999999999993" customHeight="1" x14ac:dyDescent="0.15">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row>
    <row r="51" spans="1:61" ht="9.9499999999999993" customHeight="1" x14ac:dyDescent="0.15">
      <c r="A51" s="121" t="s">
        <v>16</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row>
    <row r="52" spans="1:61" ht="9.9499999999999993" customHeight="1" x14ac:dyDescent="0.15">
      <c r="A52" s="120"/>
      <c r="B52" s="120"/>
      <c r="C52" s="120"/>
      <c r="D52" s="120"/>
      <c r="E52" s="120"/>
      <c r="F52" s="120"/>
      <c r="G52" s="120"/>
      <c r="H52" s="120"/>
      <c r="I52" s="120"/>
      <c r="J52" s="120"/>
      <c r="K52" s="120"/>
      <c r="L52" s="120"/>
      <c r="M52" s="120"/>
      <c r="N52" s="120"/>
      <c r="O52" s="120"/>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row>
    <row r="53" spans="1:61" ht="9.9499999999999993" customHeight="1" x14ac:dyDescent="0.15">
      <c r="A53" s="122" t="s">
        <v>19</v>
      </c>
      <c r="B53" s="123"/>
      <c r="C53" s="123"/>
      <c r="D53" s="123"/>
      <c r="E53" s="123"/>
      <c r="F53" s="123"/>
      <c r="G53" s="123"/>
      <c r="H53" s="123"/>
      <c r="I53" s="123"/>
      <c r="J53" s="123"/>
      <c r="K53" s="123"/>
      <c r="L53" s="123"/>
      <c r="M53" s="123"/>
      <c r="N53" s="123"/>
      <c r="O53" s="124"/>
      <c r="P53" s="167"/>
      <c r="Q53" s="83"/>
      <c r="R53" s="83"/>
      <c r="S53" s="83"/>
      <c r="T53" s="83"/>
      <c r="U53" s="83"/>
      <c r="V53" s="83"/>
      <c r="W53" s="83"/>
      <c r="X53" s="83"/>
      <c r="Y53" s="83"/>
      <c r="Z53" s="56" t="s">
        <v>31</v>
      </c>
      <c r="AA53" s="56"/>
      <c r="AB53" s="56"/>
      <c r="AC53" s="56"/>
      <c r="AD53" s="56"/>
      <c r="AE53" s="56"/>
      <c r="AF53" s="56"/>
      <c r="AG53" s="56"/>
      <c r="AH53" s="56"/>
      <c r="AI53" s="56"/>
      <c r="AJ53" s="56"/>
      <c r="AK53" s="56"/>
      <c r="AL53" s="56"/>
      <c r="AM53" s="168"/>
      <c r="BE53" s="12" t="s">
        <v>120</v>
      </c>
      <c r="BF53" s="12">
        <f>IF(TRIM($Q55)="","",IF(ISERROR(MATCH($Q55,$CB$3:$CB$7,0)),"INPUT_ERROR",MATCH($Q55,$CB$3:$CB$7,0)))</f>
        <v>4</v>
      </c>
      <c r="BH53" s="12">
        <v>13</v>
      </c>
      <c r="BI53" s="12" t="str">
        <f>"ITEM" &amp; BH53 &amp; BG53 &amp; "=" &amp;BF53</f>
        <v>ITEM13=4</v>
      </c>
    </row>
    <row r="54" spans="1:61" ht="9.9499999999999993" customHeight="1" x14ac:dyDescent="0.15">
      <c r="A54" s="129"/>
      <c r="B54" s="130"/>
      <c r="C54" s="130"/>
      <c r="D54" s="130"/>
      <c r="E54" s="130"/>
      <c r="F54" s="130"/>
      <c r="G54" s="130"/>
      <c r="H54" s="130"/>
      <c r="I54" s="130"/>
      <c r="J54" s="130"/>
      <c r="K54" s="130"/>
      <c r="L54" s="130"/>
      <c r="M54" s="130"/>
      <c r="N54" s="130"/>
      <c r="O54" s="131"/>
      <c r="P54" s="166"/>
      <c r="Q54" s="69"/>
      <c r="R54" s="69"/>
      <c r="S54" s="69"/>
      <c r="T54" s="69"/>
      <c r="U54" s="69"/>
      <c r="V54" s="69"/>
      <c r="W54" s="69"/>
      <c r="X54" s="69"/>
      <c r="Y54" s="69"/>
      <c r="Z54" s="156" t="s">
        <v>35</v>
      </c>
      <c r="AA54" s="156"/>
      <c r="AB54" s="156"/>
      <c r="AC54" s="156"/>
      <c r="AD54" s="156"/>
      <c r="AE54" s="156"/>
      <c r="AF54" s="156"/>
      <c r="AG54" s="156"/>
      <c r="AH54" s="156"/>
      <c r="AI54" s="156"/>
      <c r="AJ54" s="156"/>
      <c r="AK54" s="156"/>
      <c r="AL54" s="156"/>
      <c r="AM54" s="157"/>
    </row>
    <row r="55" spans="1:61" ht="9.9499999999999993" customHeight="1" x14ac:dyDescent="0.15">
      <c r="A55" s="129"/>
      <c r="B55" s="130"/>
      <c r="C55" s="130"/>
      <c r="D55" s="130"/>
      <c r="E55" s="130"/>
      <c r="F55" s="130"/>
      <c r="G55" s="130"/>
      <c r="H55" s="130"/>
      <c r="I55" s="130"/>
      <c r="J55" s="130"/>
      <c r="K55" s="130"/>
      <c r="L55" s="130"/>
      <c r="M55" s="130"/>
      <c r="N55" s="130"/>
      <c r="O55" s="131"/>
      <c r="P55" s="169" t="s">
        <v>30</v>
      </c>
      <c r="Q55" s="165" t="s">
        <v>157</v>
      </c>
      <c r="R55" s="165"/>
      <c r="S55" s="165"/>
      <c r="T55" s="165"/>
      <c r="U55" s="165"/>
      <c r="V55" s="165"/>
      <c r="W55" s="165"/>
      <c r="X55" s="165"/>
      <c r="Y55" s="69"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29"/>
      <c r="B56" s="130"/>
      <c r="C56" s="130"/>
      <c r="D56" s="130"/>
      <c r="E56" s="130"/>
      <c r="F56" s="130"/>
      <c r="G56" s="130"/>
      <c r="H56" s="130"/>
      <c r="I56" s="130"/>
      <c r="J56" s="130"/>
      <c r="K56" s="130"/>
      <c r="L56" s="130"/>
      <c r="M56" s="130"/>
      <c r="N56" s="130"/>
      <c r="O56" s="131"/>
      <c r="P56" s="169"/>
      <c r="Q56" s="165"/>
      <c r="R56" s="165"/>
      <c r="S56" s="165"/>
      <c r="T56" s="165"/>
      <c r="U56" s="165"/>
      <c r="V56" s="165"/>
      <c r="W56" s="165"/>
      <c r="X56" s="165"/>
      <c r="Y56" s="69"/>
      <c r="Z56" s="156" t="s">
        <v>55</v>
      </c>
      <c r="AA56" s="156"/>
      <c r="AB56" s="156"/>
      <c r="AC56" s="156"/>
      <c r="AD56" s="156"/>
      <c r="AE56" s="156"/>
      <c r="AF56" s="156"/>
      <c r="AG56" s="156"/>
      <c r="AH56" s="156"/>
      <c r="AI56" s="156"/>
      <c r="AJ56" s="156"/>
      <c r="AK56" s="156"/>
      <c r="AL56" s="156"/>
      <c r="AM56" s="157"/>
    </row>
    <row r="57" spans="1:61" ht="9.9499999999999993" customHeight="1" x14ac:dyDescent="0.15">
      <c r="A57" s="129"/>
      <c r="B57" s="130"/>
      <c r="C57" s="130"/>
      <c r="D57" s="130"/>
      <c r="E57" s="130"/>
      <c r="F57" s="130"/>
      <c r="G57" s="130"/>
      <c r="H57" s="130"/>
      <c r="I57" s="130"/>
      <c r="J57" s="130"/>
      <c r="K57" s="130"/>
      <c r="L57" s="130"/>
      <c r="M57" s="130"/>
      <c r="N57" s="130"/>
      <c r="O57" s="131"/>
      <c r="P57" s="166"/>
      <c r="Q57" s="69"/>
      <c r="R57" s="69"/>
      <c r="S57" s="69"/>
      <c r="T57" s="69"/>
      <c r="U57" s="69"/>
      <c r="V57" s="69"/>
      <c r="W57" s="69"/>
      <c r="X57" s="69"/>
      <c r="Y57" s="69"/>
      <c r="Z57" s="156" t="s">
        <v>56</v>
      </c>
      <c r="AA57" s="156"/>
      <c r="AB57" s="156"/>
      <c r="AC57" s="156"/>
      <c r="AD57" s="156"/>
      <c r="AE57" s="156"/>
      <c r="AF57" s="156"/>
      <c r="AG57" s="156"/>
      <c r="AH57" s="156"/>
      <c r="AI57" s="156"/>
      <c r="AJ57" s="156"/>
      <c r="AK57" s="156"/>
      <c r="AL57" s="156"/>
      <c r="AM57" s="157"/>
    </row>
    <row r="58" spans="1:61" ht="9.9499999999999993" customHeight="1" x14ac:dyDescent="0.15">
      <c r="A58" s="129"/>
      <c r="B58" s="130"/>
      <c r="C58" s="130"/>
      <c r="D58" s="130"/>
      <c r="E58" s="130"/>
      <c r="F58" s="130"/>
      <c r="G58" s="130"/>
      <c r="H58" s="130"/>
      <c r="I58" s="130"/>
      <c r="J58" s="130"/>
      <c r="K58" s="130"/>
      <c r="L58" s="130"/>
      <c r="M58" s="130"/>
      <c r="N58" s="130"/>
      <c r="O58" s="131"/>
      <c r="P58" s="160"/>
      <c r="Q58" s="161"/>
      <c r="R58" s="161"/>
      <c r="S58" s="161"/>
      <c r="T58" s="161"/>
      <c r="U58" s="161"/>
      <c r="V58" s="161"/>
      <c r="W58" s="161"/>
      <c r="X58" s="161"/>
      <c r="Y58" s="161"/>
      <c r="Z58" s="154" t="s">
        <v>57</v>
      </c>
      <c r="AA58" s="154"/>
      <c r="AB58" s="154"/>
      <c r="AC58" s="154"/>
      <c r="AD58" s="154"/>
      <c r="AE58" s="154"/>
      <c r="AF58" s="154"/>
      <c r="AG58" s="154"/>
      <c r="AH58" s="154"/>
      <c r="AI58" s="154"/>
      <c r="AJ58" s="154"/>
      <c r="AK58" s="154"/>
      <c r="AL58" s="154"/>
      <c r="AM58" s="155"/>
    </row>
    <row r="59" spans="1:61" ht="9.9499999999999993" customHeight="1" x14ac:dyDescent="0.15">
      <c r="A59" s="129"/>
      <c r="B59" s="130"/>
      <c r="C59" s="130"/>
      <c r="D59" s="131"/>
      <c r="E59" s="122" t="s">
        <v>20</v>
      </c>
      <c r="F59" s="123"/>
      <c r="G59" s="123"/>
      <c r="H59" s="123"/>
      <c r="I59" s="123"/>
      <c r="J59" s="123"/>
      <c r="K59" s="123"/>
      <c r="L59" s="123"/>
      <c r="M59" s="123"/>
      <c r="N59" s="123"/>
      <c r="O59" s="124"/>
      <c r="P59" s="170">
        <v>45444</v>
      </c>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1"/>
      <c r="BH59" s="12">
        <v>14</v>
      </c>
      <c r="BI59" s="12" t="str">
        <f>"ITEM"&amp;BH59&amp; BG59 &amp;"="&amp;IF(TRIM($P59)="","",TEXT($P59,"yyyymmdd"))</f>
        <v>ITEM14=20240601</v>
      </c>
    </row>
    <row r="60" spans="1:61" ht="9.9499999999999993" customHeight="1" x14ac:dyDescent="0.15">
      <c r="A60" s="125"/>
      <c r="B60" s="126"/>
      <c r="C60" s="126"/>
      <c r="D60" s="127"/>
      <c r="E60" s="125"/>
      <c r="F60" s="126"/>
      <c r="G60" s="126"/>
      <c r="H60" s="126"/>
      <c r="I60" s="126"/>
      <c r="J60" s="126"/>
      <c r="K60" s="126"/>
      <c r="L60" s="126"/>
      <c r="M60" s="126"/>
      <c r="N60" s="126"/>
      <c r="O60" s="127"/>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3"/>
    </row>
    <row r="61" spans="1:61" ht="9.9499999999999993" customHeight="1" x14ac:dyDescent="0.15">
      <c r="A61" s="121" t="s">
        <v>17</v>
      </c>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row>
    <row r="62" spans="1:61" ht="9.9499999999999993" customHeight="1" x14ac:dyDescent="0.15">
      <c r="A62" s="121"/>
      <c r="B62" s="121"/>
      <c r="C62" s="121"/>
      <c r="D62" s="121"/>
      <c r="E62" s="121"/>
      <c r="F62" s="121"/>
      <c r="G62" s="121"/>
      <c r="H62" s="121"/>
      <c r="I62" s="121"/>
      <c r="J62" s="121"/>
      <c r="K62" s="121"/>
      <c r="L62" s="121"/>
      <c r="M62" s="121"/>
      <c r="N62" s="121"/>
      <c r="O62" s="121"/>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row>
    <row r="63" spans="1:61" ht="9.9499999999999993" customHeight="1" x14ac:dyDescent="0.15">
      <c r="A63" s="122" t="s">
        <v>21</v>
      </c>
      <c r="B63" s="123"/>
      <c r="C63" s="123"/>
      <c r="D63" s="123"/>
      <c r="E63" s="123"/>
      <c r="F63" s="123"/>
      <c r="G63" s="123"/>
      <c r="H63" s="123"/>
      <c r="I63" s="123"/>
      <c r="J63" s="123"/>
      <c r="K63" s="123"/>
      <c r="L63" s="123"/>
      <c r="M63" s="123"/>
      <c r="N63" s="123"/>
      <c r="O63" s="124"/>
      <c r="P63" s="6"/>
      <c r="Q63" s="48"/>
      <c r="R63" s="48"/>
      <c r="S63" s="48"/>
      <c r="T63" s="48"/>
      <c r="U63" s="48"/>
      <c r="V63" s="48"/>
      <c r="W63" s="48"/>
      <c r="X63" s="7"/>
      <c r="Y63" s="7"/>
      <c r="Z63" s="56"/>
      <c r="AA63" s="56"/>
      <c r="AB63" s="56"/>
      <c r="AC63" s="56"/>
      <c r="AD63" s="56"/>
      <c r="AE63" s="56"/>
      <c r="AF63" s="56"/>
      <c r="AG63" s="56"/>
      <c r="AH63" s="56"/>
      <c r="AI63" s="56"/>
      <c r="AJ63" s="56"/>
      <c r="AK63" s="56"/>
      <c r="AL63" s="56"/>
      <c r="AM63" s="168"/>
      <c r="BE63" s="12" t="s">
        <v>121</v>
      </c>
      <c r="BF63" s="12">
        <f>IF(TRIM($Q64)="","",IF(ISERROR(MATCH($Q64,$CC$3:$CC$4,0)),"INPUT_ERROR",MATCH($Q64,$CC$3:$CC$4,0)))</f>
        <v>2</v>
      </c>
      <c r="BH63" s="12">
        <v>15</v>
      </c>
      <c r="BI63" s="12" t="str">
        <f>"ITEM" &amp; BH63 &amp;BG63 &amp; "=" &amp;BF63</f>
        <v>ITEM15=2</v>
      </c>
    </row>
    <row r="64" spans="1:61" ht="9.9499999999999993" customHeight="1" x14ac:dyDescent="0.15">
      <c r="A64" s="129"/>
      <c r="B64" s="130"/>
      <c r="C64" s="130"/>
      <c r="D64" s="130"/>
      <c r="E64" s="130"/>
      <c r="F64" s="130"/>
      <c r="G64" s="130"/>
      <c r="H64" s="130"/>
      <c r="I64" s="130"/>
      <c r="J64" s="130"/>
      <c r="K64" s="130"/>
      <c r="L64" s="130"/>
      <c r="M64" s="130"/>
      <c r="N64" s="130"/>
      <c r="O64" s="131"/>
      <c r="P64" s="158" t="s">
        <v>30</v>
      </c>
      <c r="Q64" s="159" t="s">
        <v>158</v>
      </c>
      <c r="R64" s="159"/>
      <c r="S64" s="159"/>
      <c r="T64" s="159"/>
      <c r="U64" s="159"/>
      <c r="V64" s="159"/>
      <c r="W64" s="159"/>
      <c r="X64" s="69"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29"/>
      <c r="B65" s="130"/>
      <c r="C65" s="130"/>
      <c r="D65" s="130"/>
      <c r="E65" s="130"/>
      <c r="F65" s="130"/>
      <c r="G65" s="130"/>
      <c r="H65" s="130"/>
      <c r="I65" s="130"/>
      <c r="J65" s="130"/>
      <c r="K65" s="130"/>
      <c r="L65" s="130"/>
      <c r="M65" s="130"/>
      <c r="N65" s="130"/>
      <c r="O65" s="131"/>
      <c r="P65" s="158"/>
      <c r="Q65" s="159"/>
      <c r="R65" s="159"/>
      <c r="S65" s="159"/>
      <c r="T65" s="159"/>
      <c r="U65" s="159"/>
      <c r="V65" s="159"/>
      <c r="W65" s="159"/>
      <c r="X65" s="69"/>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9"/>
      <c r="B66" s="130"/>
      <c r="C66" s="130"/>
      <c r="D66" s="130"/>
      <c r="E66" s="130"/>
      <c r="F66" s="130"/>
      <c r="G66" s="130"/>
      <c r="H66" s="130"/>
      <c r="I66" s="130"/>
      <c r="J66" s="130"/>
      <c r="K66" s="130"/>
      <c r="L66" s="130"/>
      <c r="M66" s="130"/>
      <c r="N66" s="130"/>
      <c r="O66" s="131"/>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9"/>
      <c r="B67" s="130"/>
      <c r="C67" s="130"/>
      <c r="D67" s="131"/>
      <c r="E67" s="122" t="s">
        <v>20</v>
      </c>
      <c r="F67" s="123"/>
      <c r="G67" s="123"/>
      <c r="H67" s="123"/>
      <c r="I67" s="123"/>
      <c r="J67" s="123"/>
      <c r="K67" s="123"/>
      <c r="L67" s="123"/>
      <c r="M67" s="123"/>
      <c r="N67" s="123"/>
      <c r="O67" s="124"/>
      <c r="P67" s="170">
        <v>45444</v>
      </c>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1"/>
      <c r="BH67" s="12">
        <v>16</v>
      </c>
      <c r="BI67" s="12" t="str">
        <f>"ITEM"&amp;BH67&amp; BG67 &amp;"="&amp;IF(TRIM($P67)="","",TEXT($P67,"yyyymmdd"))</f>
        <v>ITEM16=20240601</v>
      </c>
    </row>
    <row r="68" spans="1:61" ht="9.9499999999999993" customHeight="1" x14ac:dyDescent="0.15">
      <c r="A68" s="125"/>
      <c r="B68" s="126"/>
      <c r="C68" s="126"/>
      <c r="D68" s="127"/>
      <c r="E68" s="125"/>
      <c r="F68" s="126"/>
      <c r="G68" s="126"/>
      <c r="H68" s="126"/>
      <c r="I68" s="126"/>
      <c r="J68" s="126"/>
      <c r="K68" s="126"/>
      <c r="L68" s="126"/>
      <c r="M68" s="126"/>
      <c r="N68" s="126"/>
      <c r="O68" s="127"/>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3"/>
    </row>
    <row r="69" spans="1:61" ht="9.9499999999999993" customHeight="1" x14ac:dyDescent="0.15">
      <c r="A69" s="121" t="s">
        <v>18</v>
      </c>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row>
    <row r="70" spans="1:61" ht="9.9499999999999993" customHeight="1" x14ac:dyDescent="0.15">
      <c r="A70" s="121"/>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row>
    <row r="71" spans="1:61" ht="9.9499999999999993" customHeight="1" x14ac:dyDescent="0.15">
      <c r="A71" s="129" t="s">
        <v>38</v>
      </c>
      <c r="B71" s="130"/>
      <c r="C71" s="130"/>
      <c r="D71" s="130"/>
      <c r="E71" s="130"/>
      <c r="F71" s="130"/>
      <c r="G71" s="130"/>
      <c r="H71" s="130"/>
      <c r="I71" s="130"/>
      <c r="J71" s="130"/>
      <c r="K71" s="130"/>
      <c r="L71" s="130"/>
      <c r="M71" s="130"/>
      <c r="N71" s="130"/>
      <c r="O71" s="131"/>
      <c r="P71" s="6"/>
      <c r="Q71" s="48"/>
      <c r="R71" s="48"/>
      <c r="S71" s="48"/>
      <c r="T71" s="48"/>
      <c r="U71" s="48"/>
      <c r="V71" s="48"/>
      <c r="W71" s="48"/>
      <c r="X71" s="7"/>
      <c r="Y71" s="7"/>
      <c r="Z71" s="56"/>
      <c r="AA71" s="56"/>
      <c r="AB71" s="56"/>
      <c r="AC71" s="56"/>
      <c r="AD71" s="56"/>
      <c r="AE71" s="56"/>
      <c r="AF71" s="56"/>
      <c r="AG71" s="56"/>
      <c r="AH71" s="56"/>
      <c r="AI71" s="56"/>
      <c r="AJ71" s="56"/>
      <c r="AK71" s="56"/>
      <c r="AL71" s="56"/>
      <c r="AM71" s="168"/>
      <c r="BE71" s="12" t="s">
        <v>122</v>
      </c>
      <c r="BF71" s="12">
        <f>IF(TRIM($Q72)="","",IF(ISERROR(MATCH($Q72,$CD$3:$CD$4,0)),"INPUT_ERROR",MATCH($Q72,$CD$3:$CD$4,0)))</f>
        <v>2</v>
      </c>
      <c r="BH71" s="12">
        <v>17</v>
      </c>
      <c r="BI71" s="12" t="str">
        <f>"ITEM" &amp; BH71 &amp; BG71 &amp;"=" &amp;BF71</f>
        <v>ITEM17=2</v>
      </c>
    </row>
    <row r="72" spans="1:61" ht="9.9499999999999993" customHeight="1" x14ac:dyDescent="0.15">
      <c r="A72" s="129"/>
      <c r="B72" s="130"/>
      <c r="C72" s="130"/>
      <c r="D72" s="130"/>
      <c r="E72" s="130"/>
      <c r="F72" s="130"/>
      <c r="G72" s="130"/>
      <c r="H72" s="130"/>
      <c r="I72" s="130"/>
      <c r="J72" s="130"/>
      <c r="K72" s="130"/>
      <c r="L72" s="130"/>
      <c r="M72" s="130"/>
      <c r="N72" s="130"/>
      <c r="O72" s="131"/>
      <c r="P72" s="158" t="s">
        <v>30</v>
      </c>
      <c r="Q72" s="159" t="s">
        <v>159</v>
      </c>
      <c r="R72" s="159"/>
      <c r="S72" s="159"/>
      <c r="T72" s="159"/>
      <c r="U72" s="159"/>
      <c r="V72" s="159"/>
      <c r="W72" s="159"/>
      <c r="X72" s="69"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29"/>
      <c r="B73" s="130"/>
      <c r="C73" s="130"/>
      <c r="D73" s="130"/>
      <c r="E73" s="130"/>
      <c r="F73" s="130"/>
      <c r="G73" s="130"/>
      <c r="H73" s="130"/>
      <c r="I73" s="130"/>
      <c r="J73" s="130"/>
      <c r="K73" s="130"/>
      <c r="L73" s="130"/>
      <c r="M73" s="130"/>
      <c r="N73" s="130"/>
      <c r="O73" s="131"/>
      <c r="P73" s="158"/>
      <c r="Q73" s="159"/>
      <c r="R73" s="159"/>
      <c r="S73" s="159"/>
      <c r="T73" s="159"/>
      <c r="U73" s="159"/>
      <c r="V73" s="159"/>
      <c r="W73" s="159"/>
      <c r="X73" s="69"/>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5"/>
      <c r="B74" s="126"/>
      <c r="C74" s="126"/>
      <c r="D74" s="126"/>
      <c r="E74" s="126"/>
      <c r="F74" s="126"/>
      <c r="G74" s="126"/>
      <c r="H74" s="126"/>
      <c r="I74" s="126"/>
      <c r="J74" s="126"/>
      <c r="K74" s="126"/>
      <c r="L74" s="126"/>
      <c r="M74" s="126"/>
      <c r="N74" s="126"/>
      <c r="O74" s="127"/>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row>
    <row r="76" spans="1:61" ht="9.9499999999999993" customHeight="1" x14ac:dyDescent="0.15">
      <c r="A76" s="117" t="s">
        <v>0</v>
      </c>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row>
    <row r="77" spans="1:61" ht="9.9499999999999993" customHeight="1" x14ac:dyDescent="0.15">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row>
    <row r="78" spans="1:61" ht="9.9499999999999993" customHeight="1" x14ac:dyDescent="0.15">
      <c r="A78" s="150" t="s">
        <v>22</v>
      </c>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2"/>
    </row>
    <row r="79" spans="1:61" ht="9.9499999999999993" customHeight="1" x14ac:dyDescent="0.15">
      <c r="A79" s="153"/>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9"/>
    </row>
    <row r="80" spans="1:61" ht="9.9499999999999993" customHeight="1" x14ac:dyDescent="0.15">
      <c r="A80" s="175" t="str">
        <f>IF(BF53=1,$CE$3,IF(OR(BF53=2,AND(BF53=3,BF63=2,BF71=2)),$CE$4,IF(OR(AND(BF53=3,BF71=1),AND(BF53=3,BF63=1),AND(BF53=4,BF63=2,BF71=2)),$CE$5,IF(OR(AND(BF53=4,BF63=1),AND(BF53=4,BF71=1),BF53=5),$CE$6,""))))</f>
        <v>基礎項目評価及び重点項目評価の実施が義務付けられる</v>
      </c>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c r="AM80" s="177"/>
      <c r="BE80" s="12" t="s">
        <v>123</v>
      </c>
      <c r="BF80" s="12">
        <f>IF(TRIM(A80)="","",IF(ISERROR(MATCH(A80,CE3:CE6,0)),"INPUT_ERROR",MATCH(A80,CE3:CE6,0)))</f>
        <v>3</v>
      </c>
      <c r="BH80" s="12">
        <v>18</v>
      </c>
      <c r="BI80" s="12" t="str">
        <f>"ITEM" &amp; BH80 &amp; BG80 &amp; "=" &amp; BF80</f>
        <v>ITEM18=3</v>
      </c>
    </row>
    <row r="81" spans="1:61" ht="9.9499999999999993" customHeight="1" x14ac:dyDescent="0.15">
      <c r="A81" s="178"/>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80"/>
    </row>
    <row r="82" spans="1:61" ht="9.9499999999999993" customHeight="1" x14ac:dyDescent="0.15">
      <c r="A82" s="181"/>
      <c r="B82" s="182"/>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3"/>
    </row>
    <row r="83" spans="1:61" ht="9.9499999999999993" customHeight="1" x14ac:dyDescent="0.15">
      <c r="A83" s="93"/>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row>
    <row r="84" spans="1:61" ht="9.9499999999999993" customHeight="1" x14ac:dyDescent="0.15">
      <c r="A84" s="100" t="s">
        <v>65</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row>
    <row r="85" spans="1:61" ht="9.9499999999999993" customHeight="1" x14ac:dyDescent="0.15">
      <c r="A85" s="10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row>
    <row r="86" spans="1:61" ht="9.9499999999999993" customHeight="1" x14ac:dyDescent="0.1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row>
    <row r="87" spans="1:61" ht="9.9499999999999993" customHeight="1" x14ac:dyDescent="0.15">
      <c r="A87" s="111" t="s">
        <v>66</v>
      </c>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3"/>
    </row>
    <row r="88" spans="1:61" ht="9.9499999999999993"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15"/>
      <c r="AM88" s="116"/>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4" t="s">
        <v>63</v>
      </c>
      <c r="AA89" s="184"/>
      <c r="AB89" s="184"/>
      <c r="AC89" s="184"/>
      <c r="AD89" s="184"/>
      <c r="AE89" s="184"/>
      <c r="AF89" s="184"/>
      <c r="AG89" s="184"/>
      <c r="AH89" s="184"/>
      <c r="AI89" s="184"/>
      <c r="AJ89" s="184"/>
      <c r="AK89" s="184"/>
      <c r="AL89" s="184"/>
      <c r="AM89" s="185"/>
      <c r="BE89" s="12" t="s">
        <v>125</v>
      </c>
      <c r="BF89" s="12">
        <f>IF(TRIM($E90)="","",IF(ISERROR(MATCH($E90,$CF$3:$CF$5,0)),"INPUT_ERROR",MATCH($E90,$CF$3:$CF$5,0)))</f>
        <v>2</v>
      </c>
      <c r="BH89" s="12">
        <v>19</v>
      </c>
      <c r="BI89" s="12" t="str">
        <f>"ITEM" &amp; BH89 &amp;BG89 &amp; "=" &amp;BF89</f>
        <v>ITEM19=2</v>
      </c>
    </row>
    <row r="90" spans="1:61" ht="9.9499999999999993" customHeight="1" x14ac:dyDescent="0.15">
      <c r="A90" s="25"/>
      <c r="B90" s="26"/>
      <c r="C90" s="26"/>
      <c r="D90" s="186" t="s">
        <v>30</v>
      </c>
      <c r="E90" s="99" t="s">
        <v>85</v>
      </c>
      <c r="F90" s="99"/>
      <c r="G90" s="99"/>
      <c r="H90" s="99"/>
      <c r="I90" s="99"/>
      <c r="J90" s="99"/>
      <c r="K90" s="99"/>
      <c r="L90" s="99"/>
      <c r="M90" s="99"/>
      <c r="N90" s="99"/>
      <c r="O90" s="99"/>
      <c r="P90" s="99"/>
      <c r="Q90" s="97" t="s">
        <v>40</v>
      </c>
      <c r="R90" s="27"/>
      <c r="S90" s="27"/>
      <c r="T90" s="27"/>
      <c r="U90" s="27"/>
      <c r="V90" s="27"/>
      <c r="W90" s="27"/>
      <c r="X90" s="27"/>
      <c r="Y90" s="27"/>
      <c r="Z90" s="97" t="s">
        <v>62</v>
      </c>
      <c r="AA90" s="97"/>
      <c r="AB90" s="97"/>
      <c r="AC90" s="97"/>
      <c r="AD90" s="97"/>
      <c r="AE90" s="97"/>
      <c r="AF90" s="97"/>
      <c r="AG90" s="97"/>
      <c r="AH90" s="97"/>
      <c r="AI90" s="97"/>
      <c r="AJ90" s="97"/>
      <c r="AK90" s="97"/>
      <c r="AL90" s="97"/>
      <c r="AM90" s="187"/>
    </row>
    <row r="91" spans="1:61" ht="9.9499999999999993" customHeight="1" x14ac:dyDescent="0.15">
      <c r="A91" s="25"/>
      <c r="B91" s="26"/>
      <c r="C91" s="26"/>
      <c r="D91" s="186"/>
      <c r="E91" s="99"/>
      <c r="F91" s="99"/>
      <c r="G91" s="99"/>
      <c r="H91" s="99"/>
      <c r="I91" s="99"/>
      <c r="J91" s="99"/>
      <c r="K91" s="99"/>
      <c r="L91" s="99"/>
      <c r="M91" s="99"/>
      <c r="N91" s="99"/>
      <c r="O91" s="99"/>
      <c r="P91" s="99"/>
      <c r="Q91" s="97"/>
      <c r="R91" s="27"/>
      <c r="S91" s="27"/>
      <c r="T91" s="27"/>
      <c r="U91" s="27"/>
      <c r="V91" s="27"/>
      <c r="W91" s="27"/>
      <c r="X91" s="27"/>
      <c r="Y91" s="27"/>
      <c r="Z91" s="97" t="s">
        <v>143</v>
      </c>
      <c r="AA91" s="97"/>
      <c r="AB91" s="97"/>
      <c r="AC91" s="97"/>
      <c r="AD91" s="97"/>
      <c r="AE91" s="97"/>
      <c r="AF91" s="97"/>
      <c r="AG91" s="97"/>
      <c r="AH91" s="97"/>
      <c r="AI91" s="97"/>
      <c r="AJ91" s="97"/>
      <c r="AK91" s="97"/>
      <c r="AL91" s="97"/>
      <c r="AM91" s="187"/>
    </row>
    <row r="92" spans="1:61" ht="9.9499999999999993" customHeight="1" x14ac:dyDescent="0.15">
      <c r="A92" s="25"/>
      <c r="B92" s="26"/>
      <c r="C92" s="26"/>
      <c r="D92" s="186"/>
      <c r="E92" s="99"/>
      <c r="F92" s="99"/>
      <c r="G92" s="99"/>
      <c r="H92" s="99"/>
      <c r="I92" s="99"/>
      <c r="J92" s="99"/>
      <c r="K92" s="99"/>
      <c r="L92" s="99"/>
      <c r="M92" s="99"/>
      <c r="N92" s="99"/>
      <c r="O92" s="99"/>
      <c r="P92" s="99"/>
      <c r="Q92" s="97"/>
      <c r="R92" s="27"/>
      <c r="S92" s="27"/>
      <c r="T92" s="27"/>
      <c r="U92" s="27"/>
      <c r="V92" s="27"/>
      <c r="W92" s="27"/>
      <c r="X92" s="27"/>
      <c r="Y92" s="27"/>
      <c r="Z92" s="97" t="s">
        <v>144</v>
      </c>
      <c r="AA92" s="97"/>
      <c r="AB92" s="97"/>
      <c r="AC92" s="97"/>
      <c r="AD92" s="97"/>
      <c r="AE92" s="97"/>
      <c r="AF92" s="97"/>
      <c r="AG92" s="97"/>
      <c r="AH92" s="97"/>
      <c r="AI92" s="97"/>
      <c r="AJ92" s="97"/>
      <c r="AK92" s="97"/>
      <c r="AL92" s="97"/>
      <c r="AM92" s="187"/>
    </row>
    <row r="93" spans="1:61" ht="9.9499999999999993" customHeight="1" x14ac:dyDescent="0.15">
      <c r="A93" s="25"/>
      <c r="B93" s="97" t="s">
        <v>69</v>
      </c>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28"/>
    </row>
    <row r="94" spans="1:61" ht="9.9499999999999993" customHeight="1" x14ac:dyDescent="0.15">
      <c r="A94" s="25"/>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28"/>
    </row>
    <row r="95" spans="1:61" ht="9.9499999999999993" customHeight="1" x14ac:dyDescent="0.15">
      <c r="A95" s="29"/>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30"/>
    </row>
    <row r="96" spans="1:61" ht="9.9499999999999993" customHeight="1" x14ac:dyDescent="0.15">
      <c r="A96" s="111" t="s">
        <v>58</v>
      </c>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3"/>
    </row>
    <row r="97" spans="1:61" ht="9.9499999999999993" customHeight="1" x14ac:dyDescent="0.15">
      <c r="A97" s="114"/>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6"/>
    </row>
    <row r="98" spans="1:61" ht="9.9499999999999993" customHeight="1" x14ac:dyDescent="0.15">
      <c r="A98" s="102" t="s">
        <v>73</v>
      </c>
      <c r="B98" s="103"/>
      <c r="C98" s="103"/>
      <c r="D98" s="103"/>
      <c r="E98" s="103"/>
      <c r="F98" s="103"/>
      <c r="G98" s="103"/>
      <c r="H98" s="103"/>
      <c r="I98" s="104"/>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5"/>
      <c r="B99" s="106"/>
      <c r="C99" s="106"/>
      <c r="D99" s="106"/>
      <c r="E99" s="106"/>
      <c r="F99" s="106"/>
      <c r="G99" s="106"/>
      <c r="H99" s="106"/>
      <c r="I99" s="107"/>
      <c r="J99" s="174" t="s">
        <v>68</v>
      </c>
      <c r="K99" s="96" t="s">
        <v>92</v>
      </c>
      <c r="L99" s="96"/>
      <c r="M99" s="96"/>
      <c r="N99" s="96"/>
      <c r="O99" s="96"/>
      <c r="P99" s="96"/>
      <c r="Q99" s="96"/>
      <c r="R99" s="96"/>
      <c r="S99" s="96"/>
      <c r="T99" s="95"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5"/>
      <c r="B100" s="106"/>
      <c r="C100" s="106"/>
      <c r="D100" s="106"/>
      <c r="E100" s="106"/>
      <c r="F100" s="106"/>
      <c r="G100" s="106"/>
      <c r="H100" s="106"/>
      <c r="I100" s="107"/>
      <c r="J100" s="174"/>
      <c r="K100" s="96"/>
      <c r="L100" s="96"/>
      <c r="M100" s="96"/>
      <c r="N100" s="96"/>
      <c r="O100" s="96"/>
      <c r="P100" s="96"/>
      <c r="Q100" s="96"/>
      <c r="R100" s="96"/>
      <c r="S100" s="96"/>
      <c r="T100" s="95"/>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8"/>
      <c r="B101" s="109"/>
      <c r="C101" s="109"/>
      <c r="D101" s="109"/>
      <c r="E101" s="109"/>
      <c r="F101" s="109"/>
      <c r="G101" s="109"/>
      <c r="H101" s="109"/>
      <c r="I101" s="110"/>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1" t="s">
        <v>59</v>
      </c>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3"/>
    </row>
    <row r="103" spans="1:61" ht="9.9499999999999993" customHeight="1" x14ac:dyDescent="0.15">
      <c r="A103" s="114"/>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6"/>
    </row>
    <row r="104" spans="1:61" ht="9.9499999999999993" customHeight="1" x14ac:dyDescent="0.15">
      <c r="A104" s="206" t="s">
        <v>74</v>
      </c>
      <c r="B104" s="206"/>
      <c r="C104" s="206"/>
      <c r="D104" s="206"/>
      <c r="E104" s="206"/>
      <c r="F104" s="206"/>
      <c r="G104" s="206"/>
      <c r="H104" s="206"/>
      <c r="I104" s="206"/>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6"/>
      <c r="B105" s="206"/>
      <c r="C105" s="206"/>
      <c r="D105" s="206"/>
      <c r="E105" s="206"/>
      <c r="F105" s="206"/>
      <c r="G105" s="206"/>
      <c r="H105" s="206"/>
      <c r="I105" s="206"/>
      <c r="J105" s="174" t="s">
        <v>68</v>
      </c>
      <c r="K105" s="96" t="s">
        <v>92</v>
      </c>
      <c r="L105" s="96"/>
      <c r="M105" s="96"/>
      <c r="N105" s="96"/>
      <c r="O105" s="96"/>
      <c r="P105" s="96"/>
      <c r="Q105" s="96"/>
      <c r="R105" s="96"/>
      <c r="S105" s="96"/>
      <c r="T105" s="95"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6"/>
      <c r="B106" s="206"/>
      <c r="C106" s="206"/>
      <c r="D106" s="206"/>
      <c r="E106" s="206"/>
      <c r="F106" s="206"/>
      <c r="G106" s="206"/>
      <c r="H106" s="206"/>
      <c r="I106" s="206"/>
      <c r="J106" s="174"/>
      <c r="K106" s="96"/>
      <c r="L106" s="96"/>
      <c r="M106" s="96"/>
      <c r="N106" s="96"/>
      <c r="O106" s="96"/>
      <c r="P106" s="96"/>
      <c r="Q106" s="96"/>
      <c r="R106" s="96"/>
      <c r="S106" s="96"/>
      <c r="T106" s="95"/>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6"/>
      <c r="B107" s="206"/>
      <c r="C107" s="206"/>
      <c r="D107" s="206"/>
      <c r="E107" s="206"/>
      <c r="F107" s="206"/>
      <c r="G107" s="206"/>
      <c r="H107" s="206"/>
      <c r="I107" s="206"/>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6"/>
      <c r="B108" s="206"/>
      <c r="C108" s="206"/>
      <c r="D108" s="206"/>
      <c r="E108" s="206"/>
      <c r="F108" s="206"/>
      <c r="G108" s="206"/>
      <c r="H108" s="206"/>
      <c r="I108" s="206"/>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6" t="s">
        <v>75</v>
      </c>
      <c r="B109" s="206"/>
      <c r="C109" s="206"/>
      <c r="D109" s="206"/>
      <c r="E109" s="206"/>
      <c r="F109" s="206"/>
      <c r="G109" s="206"/>
      <c r="H109" s="206"/>
      <c r="I109" s="206"/>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6"/>
      <c r="B110" s="206"/>
      <c r="C110" s="206"/>
      <c r="D110" s="206"/>
      <c r="E110" s="206"/>
      <c r="F110" s="206"/>
      <c r="G110" s="206"/>
      <c r="H110" s="206"/>
      <c r="I110" s="206"/>
      <c r="J110" s="174" t="s">
        <v>68</v>
      </c>
      <c r="K110" s="96" t="s">
        <v>92</v>
      </c>
      <c r="L110" s="96"/>
      <c r="M110" s="96"/>
      <c r="N110" s="96"/>
      <c r="O110" s="96"/>
      <c r="P110" s="96"/>
      <c r="Q110" s="96"/>
      <c r="R110" s="96"/>
      <c r="S110" s="96"/>
      <c r="T110" s="95"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6"/>
      <c r="B111" s="206"/>
      <c r="C111" s="206"/>
      <c r="D111" s="206"/>
      <c r="E111" s="206"/>
      <c r="F111" s="206"/>
      <c r="G111" s="206"/>
      <c r="H111" s="206"/>
      <c r="I111" s="206"/>
      <c r="J111" s="174"/>
      <c r="K111" s="96"/>
      <c r="L111" s="96"/>
      <c r="M111" s="96"/>
      <c r="N111" s="96"/>
      <c r="O111" s="96"/>
      <c r="P111" s="96"/>
      <c r="Q111" s="96"/>
      <c r="R111" s="96"/>
      <c r="S111" s="96"/>
      <c r="T111" s="95"/>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6"/>
      <c r="B112" s="206"/>
      <c r="C112" s="206"/>
      <c r="D112" s="206"/>
      <c r="E112" s="206"/>
      <c r="F112" s="206"/>
      <c r="G112" s="206"/>
      <c r="H112" s="206"/>
      <c r="I112" s="206"/>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6"/>
      <c r="B113" s="206"/>
      <c r="C113" s="206"/>
      <c r="D113" s="206"/>
      <c r="E113" s="206"/>
      <c r="F113" s="206"/>
      <c r="G113" s="206"/>
      <c r="H113" s="206"/>
      <c r="I113" s="206"/>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98" t="s">
        <v>128</v>
      </c>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6" t="s">
        <v>130</v>
      </c>
      <c r="AF114" s="200"/>
      <c r="AG114" s="192" t="s">
        <v>131</v>
      </c>
      <c r="AH114" s="192"/>
      <c r="AI114" s="192"/>
      <c r="AJ114" s="192"/>
      <c r="AK114" s="192"/>
      <c r="AL114" s="192"/>
      <c r="AM114" s="193"/>
      <c r="BE114" s="12" t="s">
        <v>127</v>
      </c>
      <c r="BF114" s="12" t="b">
        <f>IF($AF114="○",TRUE,IF($AF114="",FALSE,"INPUT_ERROR"))</f>
        <v>0</v>
      </c>
      <c r="BH114" s="12">
        <v>23</v>
      </c>
      <c r="BI114" s="12" t="str">
        <f>"ITEM" &amp; BH114 &amp;BG114 &amp; "=" &amp;BF114</f>
        <v>ITEM23=FALSE</v>
      </c>
    </row>
    <row r="115" spans="1:61" ht="9.9499999999999993" customHeight="1" x14ac:dyDescent="0.15">
      <c r="A115" s="199"/>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7"/>
      <c r="AF115" s="201"/>
      <c r="AG115" s="194"/>
      <c r="AH115" s="194"/>
      <c r="AI115" s="194"/>
      <c r="AJ115" s="194"/>
      <c r="AK115" s="194"/>
      <c r="AL115" s="194"/>
      <c r="AM115" s="195"/>
    </row>
    <row r="116" spans="1:61" ht="9.9499999999999993" customHeight="1" x14ac:dyDescent="0.15">
      <c r="A116" s="102" t="s">
        <v>142</v>
      </c>
      <c r="B116" s="103"/>
      <c r="C116" s="103"/>
      <c r="D116" s="103"/>
      <c r="E116" s="103"/>
      <c r="F116" s="103"/>
      <c r="G116" s="103"/>
      <c r="H116" s="103"/>
      <c r="I116" s="104"/>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5"/>
      <c r="B117" s="106"/>
      <c r="C117" s="106"/>
      <c r="D117" s="106"/>
      <c r="E117" s="106"/>
      <c r="F117" s="106"/>
      <c r="G117" s="106"/>
      <c r="H117" s="106"/>
      <c r="I117" s="107"/>
      <c r="J117" s="174" t="s">
        <v>68</v>
      </c>
      <c r="K117" s="96" t="s">
        <v>92</v>
      </c>
      <c r="L117" s="96"/>
      <c r="M117" s="96"/>
      <c r="N117" s="96"/>
      <c r="O117" s="96"/>
      <c r="P117" s="96"/>
      <c r="Q117" s="96"/>
      <c r="R117" s="96"/>
      <c r="S117" s="96"/>
      <c r="T117" s="95"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5"/>
      <c r="B118" s="106"/>
      <c r="C118" s="106"/>
      <c r="D118" s="106"/>
      <c r="E118" s="106"/>
      <c r="F118" s="106"/>
      <c r="G118" s="106"/>
      <c r="H118" s="106"/>
      <c r="I118" s="107"/>
      <c r="J118" s="174"/>
      <c r="K118" s="96"/>
      <c r="L118" s="96"/>
      <c r="M118" s="96"/>
      <c r="N118" s="96"/>
      <c r="O118" s="96"/>
      <c r="P118" s="96"/>
      <c r="Q118" s="96"/>
      <c r="R118" s="96"/>
      <c r="S118" s="96"/>
      <c r="T118" s="95"/>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8"/>
      <c r="B119" s="109"/>
      <c r="C119" s="109"/>
      <c r="D119" s="109"/>
      <c r="E119" s="109"/>
      <c r="F119" s="109"/>
      <c r="G119" s="109"/>
      <c r="H119" s="109"/>
      <c r="I119" s="110"/>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7" t="s">
        <v>129</v>
      </c>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196" t="s">
        <v>130</v>
      </c>
      <c r="AF120" s="200"/>
      <c r="AG120" s="192" t="s">
        <v>132</v>
      </c>
      <c r="AH120" s="192"/>
      <c r="AI120" s="192"/>
      <c r="AJ120" s="192"/>
      <c r="AK120" s="192"/>
      <c r="AL120" s="192"/>
      <c r="AM120" s="193"/>
      <c r="BE120" s="12" t="s">
        <v>127</v>
      </c>
      <c r="BF120" s="12" t="b">
        <f>IF($AF120="○",TRUE,IF($AF120="",FALSE,"INPUT_ERROR"))</f>
        <v>0</v>
      </c>
      <c r="BH120" s="12">
        <v>25</v>
      </c>
      <c r="BI120" s="12" t="str">
        <f>"ITEM" &amp; BH120 &amp;BG120 &amp; "=" &amp;BF120</f>
        <v>ITEM25=FALSE</v>
      </c>
    </row>
    <row r="121" spans="1:61" ht="9.9499999999999993" customHeight="1" x14ac:dyDescent="0.15">
      <c r="A121" s="209"/>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197"/>
      <c r="AF121" s="201"/>
      <c r="AG121" s="194"/>
      <c r="AH121" s="194"/>
      <c r="AI121" s="194"/>
      <c r="AJ121" s="194"/>
      <c r="AK121" s="194"/>
      <c r="AL121" s="194"/>
      <c r="AM121" s="195"/>
    </row>
    <row r="122" spans="1:61" ht="9.9499999999999993" customHeight="1" x14ac:dyDescent="0.15">
      <c r="A122" s="102" t="s">
        <v>76</v>
      </c>
      <c r="B122" s="103"/>
      <c r="C122" s="103"/>
      <c r="D122" s="103"/>
      <c r="E122" s="103"/>
      <c r="F122" s="103"/>
      <c r="G122" s="103"/>
      <c r="H122" s="103"/>
      <c r="I122" s="104"/>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5"/>
      <c r="B123" s="106"/>
      <c r="C123" s="106"/>
      <c r="D123" s="106"/>
      <c r="E123" s="106"/>
      <c r="F123" s="106"/>
      <c r="G123" s="106"/>
      <c r="H123" s="106"/>
      <c r="I123" s="107"/>
      <c r="J123" s="174" t="s">
        <v>30</v>
      </c>
      <c r="K123" s="96" t="s">
        <v>92</v>
      </c>
      <c r="L123" s="96"/>
      <c r="M123" s="96"/>
      <c r="N123" s="96"/>
      <c r="O123" s="96"/>
      <c r="P123" s="96"/>
      <c r="Q123" s="96"/>
      <c r="R123" s="96"/>
      <c r="S123" s="96"/>
      <c r="T123" s="95"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5"/>
      <c r="B124" s="106"/>
      <c r="C124" s="106"/>
      <c r="D124" s="106"/>
      <c r="E124" s="106"/>
      <c r="F124" s="106"/>
      <c r="G124" s="106"/>
      <c r="H124" s="106"/>
      <c r="I124" s="107"/>
      <c r="J124" s="174"/>
      <c r="K124" s="96"/>
      <c r="L124" s="96"/>
      <c r="M124" s="96"/>
      <c r="N124" s="96"/>
      <c r="O124" s="96"/>
      <c r="P124" s="96"/>
      <c r="Q124" s="96"/>
      <c r="R124" s="96"/>
      <c r="S124" s="96"/>
      <c r="T124" s="95"/>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8"/>
      <c r="B125" s="109"/>
      <c r="C125" s="109"/>
      <c r="D125" s="109"/>
      <c r="E125" s="109"/>
      <c r="F125" s="109"/>
      <c r="G125" s="109"/>
      <c r="H125" s="109"/>
      <c r="I125" s="110"/>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98" t="s">
        <v>135</v>
      </c>
      <c r="B126" s="192"/>
      <c r="C126" s="192"/>
      <c r="D126" s="192"/>
      <c r="E126" s="192"/>
      <c r="F126" s="192"/>
      <c r="G126" s="192"/>
      <c r="H126" s="192"/>
      <c r="I126" s="192"/>
      <c r="J126" s="192"/>
      <c r="K126" s="192"/>
      <c r="L126" s="192"/>
      <c r="M126" s="192"/>
      <c r="N126" s="192"/>
      <c r="O126" s="192"/>
      <c r="P126" s="192"/>
      <c r="Q126" s="192"/>
      <c r="R126" s="192"/>
      <c r="S126" s="192"/>
      <c r="T126" s="196"/>
      <c r="U126" s="196"/>
      <c r="V126" s="196" t="s">
        <v>130</v>
      </c>
      <c r="W126" s="200"/>
      <c r="X126" s="192" t="s">
        <v>134</v>
      </c>
      <c r="Y126" s="192"/>
      <c r="Z126" s="192"/>
      <c r="AA126" s="192"/>
      <c r="AB126" s="192"/>
      <c r="AC126" s="192"/>
      <c r="AD126" s="192"/>
      <c r="AE126" s="196" t="s">
        <v>130</v>
      </c>
      <c r="AF126" s="200"/>
      <c r="AG126" s="192" t="s">
        <v>133</v>
      </c>
      <c r="AH126" s="192"/>
      <c r="AI126" s="192"/>
      <c r="AJ126" s="192"/>
      <c r="AK126" s="192"/>
      <c r="AL126" s="192"/>
      <c r="AM126" s="193"/>
      <c r="BE126" s="12" t="s">
        <v>127</v>
      </c>
      <c r="BF126" s="12" t="b">
        <f>IF($W126="○",TRUE,IF($W126="",FALSE,"INPUT_ERROR"))</f>
        <v>0</v>
      </c>
      <c r="BH126" s="12">
        <v>27</v>
      </c>
      <c r="BI126" s="12" t="str">
        <f>"ITEM" &amp; BH126 &amp;BG126 &amp; "=" &amp;BF126</f>
        <v>ITEM27=FALSE</v>
      </c>
    </row>
    <row r="127" spans="1:61" ht="9.9499999999999993" customHeight="1" x14ac:dyDescent="0.15">
      <c r="A127" s="199"/>
      <c r="B127" s="194"/>
      <c r="C127" s="194"/>
      <c r="D127" s="194"/>
      <c r="E127" s="194"/>
      <c r="F127" s="194"/>
      <c r="G127" s="194"/>
      <c r="H127" s="194"/>
      <c r="I127" s="194"/>
      <c r="J127" s="194"/>
      <c r="K127" s="194"/>
      <c r="L127" s="194"/>
      <c r="M127" s="194"/>
      <c r="N127" s="194"/>
      <c r="O127" s="194"/>
      <c r="P127" s="194"/>
      <c r="Q127" s="194"/>
      <c r="R127" s="194"/>
      <c r="S127" s="194"/>
      <c r="T127" s="197"/>
      <c r="U127" s="197"/>
      <c r="V127" s="197"/>
      <c r="W127" s="201"/>
      <c r="X127" s="194"/>
      <c r="Y127" s="194"/>
      <c r="Z127" s="194"/>
      <c r="AA127" s="194"/>
      <c r="AB127" s="194"/>
      <c r="AC127" s="194"/>
      <c r="AD127" s="194"/>
      <c r="AE127" s="197"/>
      <c r="AF127" s="201"/>
      <c r="AG127" s="194"/>
      <c r="AH127" s="194"/>
      <c r="AI127" s="194"/>
      <c r="AJ127" s="194"/>
      <c r="AK127" s="194"/>
      <c r="AL127" s="194"/>
      <c r="AM127" s="195"/>
      <c r="BE127" s="12" t="s">
        <v>127</v>
      </c>
      <c r="BF127" s="12" t="b">
        <f>IF($AF126="○",TRUE,IF($AF126="",FALSE,"INPUT_ERROR"))</f>
        <v>0</v>
      </c>
      <c r="BH127" s="12">
        <v>28</v>
      </c>
      <c r="BI127" s="12" t="str">
        <f>"ITEM" &amp; BH127 &amp;BG127 &amp; "=" &amp;BF127</f>
        <v>ITEM28=FALSE</v>
      </c>
    </row>
    <row r="128" spans="1:61" ht="9.9499999999999993" customHeight="1" x14ac:dyDescent="0.15">
      <c r="A128" s="102" t="s">
        <v>73</v>
      </c>
      <c r="B128" s="103"/>
      <c r="C128" s="103"/>
      <c r="D128" s="103"/>
      <c r="E128" s="103"/>
      <c r="F128" s="103"/>
      <c r="G128" s="103"/>
      <c r="H128" s="103"/>
      <c r="I128" s="104"/>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5"/>
      <c r="B129" s="106"/>
      <c r="C129" s="106"/>
      <c r="D129" s="106"/>
      <c r="E129" s="106"/>
      <c r="F129" s="106"/>
      <c r="G129" s="106"/>
      <c r="H129" s="106"/>
      <c r="I129" s="107"/>
      <c r="J129" s="174" t="s">
        <v>68</v>
      </c>
      <c r="K129" s="96" t="s">
        <v>92</v>
      </c>
      <c r="L129" s="96"/>
      <c r="M129" s="96"/>
      <c r="N129" s="96"/>
      <c r="O129" s="96"/>
      <c r="P129" s="96"/>
      <c r="Q129" s="96"/>
      <c r="R129" s="96"/>
      <c r="S129" s="96"/>
      <c r="T129" s="95"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5"/>
      <c r="B130" s="106"/>
      <c r="C130" s="106"/>
      <c r="D130" s="106"/>
      <c r="E130" s="106"/>
      <c r="F130" s="106"/>
      <c r="G130" s="106"/>
      <c r="H130" s="106"/>
      <c r="I130" s="107"/>
      <c r="J130" s="174"/>
      <c r="K130" s="96"/>
      <c r="L130" s="96"/>
      <c r="M130" s="96"/>
      <c r="N130" s="96"/>
      <c r="O130" s="96"/>
      <c r="P130" s="96"/>
      <c r="Q130" s="96"/>
      <c r="R130" s="96"/>
      <c r="S130" s="96"/>
      <c r="T130" s="95"/>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8"/>
      <c r="B131" s="109"/>
      <c r="C131" s="109"/>
      <c r="D131" s="109"/>
      <c r="E131" s="109"/>
      <c r="F131" s="109"/>
      <c r="G131" s="109"/>
      <c r="H131" s="109"/>
      <c r="I131" s="110"/>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2" t="s">
        <v>77</v>
      </c>
      <c r="B132" s="103"/>
      <c r="C132" s="103"/>
      <c r="D132" s="103"/>
      <c r="E132" s="103"/>
      <c r="F132" s="103"/>
      <c r="G132" s="103"/>
      <c r="H132" s="103"/>
      <c r="I132" s="104"/>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5"/>
      <c r="B133" s="106"/>
      <c r="C133" s="106"/>
      <c r="D133" s="106"/>
      <c r="E133" s="106"/>
      <c r="F133" s="106"/>
      <c r="G133" s="106"/>
      <c r="H133" s="106"/>
      <c r="I133" s="107"/>
      <c r="J133" s="174" t="s">
        <v>68</v>
      </c>
      <c r="K133" s="96" t="s">
        <v>92</v>
      </c>
      <c r="L133" s="96"/>
      <c r="M133" s="96"/>
      <c r="N133" s="96"/>
      <c r="O133" s="96"/>
      <c r="P133" s="96"/>
      <c r="Q133" s="96"/>
      <c r="R133" s="96"/>
      <c r="S133" s="96"/>
      <c r="T133" s="95"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5"/>
      <c r="B134" s="106"/>
      <c r="C134" s="106"/>
      <c r="D134" s="106"/>
      <c r="E134" s="106"/>
      <c r="F134" s="106"/>
      <c r="G134" s="106"/>
      <c r="H134" s="106"/>
      <c r="I134" s="107"/>
      <c r="J134" s="174"/>
      <c r="K134" s="96"/>
      <c r="L134" s="96"/>
      <c r="M134" s="96"/>
      <c r="N134" s="96"/>
      <c r="O134" s="96"/>
      <c r="P134" s="96"/>
      <c r="Q134" s="96"/>
      <c r="R134" s="96"/>
      <c r="S134" s="96"/>
      <c r="T134" s="95"/>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8"/>
      <c r="B135" s="109"/>
      <c r="C135" s="109"/>
      <c r="D135" s="109"/>
      <c r="E135" s="109"/>
      <c r="F135" s="109"/>
      <c r="G135" s="109"/>
      <c r="H135" s="109"/>
      <c r="I135" s="110"/>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1" t="s">
        <v>60</v>
      </c>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3"/>
    </row>
    <row r="137" spans="1:61" ht="9.9499999999999993" customHeight="1" x14ac:dyDescent="0.15">
      <c r="A137" s="114"/>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5"/>
      <c r="AK137" s="115"/>
      <c r="AL137" s="115"/>
      <c r="AM137" s="116"/>
    </row>
    <row r="138" spans="1:61" ht="9.9499999999999993" customHeight="1" x14ac:dyDescent="0.15">
      <c r="A138" s="102" t="s">
        <v>78</v>
      </c>
      <c r="B138" s="103"/>
      <c r="C138" s="103"/>
      <c r="D138" s="103"/>
      <c r="E138" s="103"/>
      <c r="F138" s="103"/>
      <c r="G138" s="103"/>
      <c r="H138" s="103"/>
      <c r="I138" s="104"/>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5"/>
      <c r="B139" s="106"/>
      <c r="C139" s="106"/>
      <c r="D139" s="106"/>
      <c r="E139" s="106"/>
      <c r="F139" s="106"/>
      <c r="G139" s="106"/>
      <c r="H139" s="106"/>
      <c r="I139" s="107"/>
      <c r="J139" s="174" t="s">
        <v>68</v>
      </c>
      <c r="K139" s="96" t="s">
        <v>92</v>
      </c>
      <c r="L139" s="96"/>
      <c r="M139" s="96"/>
      <c r="N139" s="96"/>
      <c r="O139" s="96"/>
      <c r="P139" s="96"/>
      <c r="Q139" s="96"/>
      <c r="R139" s="96"/>
      <c r="S139" s="96"/>
      <c r="T139" s="95"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5"/>
      <c r="B140" s="106"/>
      <c r="C140" s="106"/>
      <c r="D140" s="106"/>
      <c r="E140" s="106"/>
      <c r="F140" s="106"/>
      <c r="G140" s="106"/>
      <c r="H140" s="106"/>
      <c r="I140" s="107"/>
      <c r="J140" s="174"/>
      <c r="K140" s="96"/>
      <c r="L140" s="96"/>
      <c r="M140" s="96"/>
      <c r="N140" s="96"/>
      <c r="O140" s="96"/>
      <c r="P140" s="96"/>
      <c r="Q140" s="96"/>
      <c r="R140" s="96"/>
      <c r="S140" s="96"/>
      <c r="T140" s="95"/>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8"/>
      <c r="B141" s="109"/>
      <c r="C141" s="109"/>
      <c r="D141" s="109"/>
      <c r="E141" s="109"/>
      <c r="F141" s="109"/>
      <c r="G141" s="109"/>
      <c r="H141" s="109"/>
      <c r="I141" s="110"/>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1" t="s">
        <v>61</v>
      </c>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3"/>
    </row>
    <row r="143" spans="1:61" ht="9.9499999999999993" customHeight="1" x14ac:dyDescent="0.15">
      <c r="A143" s="114"/>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5"/>
      <c r="AJ143" s="115"/>
      <c r="AK143" s="115"/>
      <c r="AL143" s="115"/>
      <c r="AM143" s="116"/>
    </row>
    <row r="144" spans="1:61" ht="9.9499999999999993" customHeight="1" x14ac:dyDescent="0.15">
      <c r="A144" s="102" t="s">
        <v>79</v>
      </c>
      <c r="B144" s="103"/>
      <c r="C144" s="103"/>
      <c r="D144" s="103"/>
      <c r="E144" s="103"/>
      <c r="F144" s="103"/>
      <c r="G144" s="103"/>
      <c r="H144" s="103"/>
      <c r="I144" s="104"/>
      <c r="J144" s="204" t="s">
        <v>68</v>
      </c>
      <c r="K144" s="190" t="s">
        <v>179</v>
      </c>
      <c r="L144" s="184" t="s">
        <v>87</v>
      </c>
      <c r="M144" s="184"/>
      <c r="N144" s="184"/>
      <c r="O144" s="184"/>
      <c r="P144" s="188"/>
      <c r="Q144" s="184"/>
      <c r="R144" s="44"/>
      <c r="S144" s="188" t="s">
        <v>88</v>
      </c>
      <c r="T144" s="190"/>
      <c r="U144" s="202" t="s">
        <v>89</v>
      </c>
      <c r="V144" s="202"/>
      <c r="W144" s="202"/>
      <c r="X144" s="202"/>
      <c r="Y144" s="202"/>
      <c r="Z144" s="202"/>
      <c r="AA144" s="202"/>
      <c r="AB144" s="188" t="s">
        <v>88</v>
      </c>
      <c r="AC144" s="190"/>
      <c r="AD144" s="184" t="s">
        <v>90</v>
      </c>
      <c r="AE144" s="184"/>
      <c r="AF144" s="184"/>
      <c r="AG144" s="184"/>
      <c r="AH144" s="184"/>
      <c r="AI144" s="184"/>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8"/>
      <c r="B145" s="109"/>
      <c r="C145" s="109"/>
      <c r="D145" s="109"/>
      <c r="E145" s="109"/>
      <c r="F145" s="109"/>
      <c r="G145" s="109"/>
      <c r="H145" s="109"/>
      <c r="I145" s="110"/>
      <c r="J145" s="205"/>
      <c r="K145" s="191"/>
      <c r="L145" s="98"/>
      <c r="M145" s="98"/>
      <c r="N145" s="98"/>
      <c r="O145" s="98"/>
      <c r="P145" s="189"/>
      <c r="Q145" s="98"/>
      <c r="R145" s="41"/>
      <c r="S145" s="189"/>
      <c r="T145" s="191"/>
      <c r="U145" s="203"/>
      <c r="V145" s="203"/>
      <c r="W145" s="203"/>
      <c r="X145" s="203"/>
      <c r="Y145" s="203"/>
      <c r="Z145" s="203"/>
      <c r="AA145" s="203"/>
      <c r="AB145" s="189"/>
      <c r="AC145" s="191"/>
      <c r="AD145" s="98"/>
      <c r="AE145" s="98"/>
      <c r="AF145" s="98"/>
      <c r="AG145" s="98"/>
      <c r="AH145" s="98"/>
      <c r="AI145" s="98"/>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1" t="s">
        <v>64</v>
      </c>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3"/>
      <c r="BE146" s="12" t="s">
        <v>127</v>
      </c>
      <c r="BF146" s="12" t="b">
        <f>IF($AC144="○",TRUE,IF($AC144="",FALSE,"INPUT_ERROR"))</f>
        <v>0</v>
      </c>
      <c r="BH146" s="12">
        <v>34</v>
      </c>
      <c r="BI146" s="12" t="str">
        <f t="shared" si="0"/>
        <v>ITEM34=FALSE</v>
      </c>
    </row>
    <row r="147" spans="1:61" ht="9.9499999999999993" customHeight="1" x14ac:dyDescent="0.15">
      <c r="A147" s="114"/>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5"/>
      <c r="AK147" s="115"/>
      <c r="AL147" s="115"/>
      <c r="AM147" s="116"/>
    </row>
    <row r="148" spans="1:61" ht="9.9499999999999993" customHeight="1" x14ac:dyDescent="0.15">
      <c r="A148" s="102" t="s">
        <v>80</v>
      </c>
      <c r="B148" s="103"/>
      <c r="C148" s="103"/>
      <c r="D148" s="103"/>
      <c r="E148" s="103"/>
      <c r="F148" s="103"/>
      <c r="G148" s="103"/>
      <c r="H148" s="103"/>
      <c r="I148" s="104"/>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5"/>
      <c r="B149" s="106"/>
      <c r="C149" s="106"/>
      <c r="D149" s="106"/>
      <c r="E149" s="106"/>
      <c r="F149" s="106"/>
      <c r="G149" s="106"/>
      <c r="H149" s="106"/>
      <c r="I149" s="107"/>
      <c r="J149" s="174" t="s">
        <v>68</v>
      </c>
      <c r="K149" s="159" t="s">
        <v>96</v>
      </c>
      <c r="L149" s="159"/>
      <c r="M149" s="159"/>
      <c r="N149" s="159"/>
      <c r="O149" s="159"/>
      <c r="P149" s="159"/>
      <c r="Q149" s="159"/>
      <c r="R149" s="159"/>
      <c r="S149" s="159"/>
      <c r="T149" s="95"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5"/>
      <c r="B150" s="106"/>
      <c r="C150" s="106"/>
      <c r="D150" s="106"/>
      <c r="E150" s="106"/>
      <c r="F150" s="106"/>
      <c r="G150" s="106"/>
      <c r="H150" s="106"/>
      <c r="I150" s="107"/>
      <c r="J150" s="174"/>
      <c r="K150" s="159"/>
      <c r="L150" s="159"/>
      <c r="M150" s="159"/>
      <c r="N150" s="159"/>
      <c r="O150" s="159"/>
      <c r="P150" s="159"/>
      <c r="Q150" s="159"/>
      <c r="R150" s="159"/>
      <c r="S150" s="159"/>
      <c r="T150" s="95"/>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8"/>
      <c r="B151" s="109"/>
      <c r="C151" s="109"/>
      <c r="D151" s="109"/>
      <c r="E151" s="109"/>
      <c r="F151" s="109"/>
      <c r="G151" s="109"/>
      <c r="H151" s="109"/>
      <c r="I151" s="110"/>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10" zoomScaleNormal="100" zoomScaleSheetLayoutView="100" zoomScalePageLayoutView="40" workbookViewId="0">
      <selection activeCell="AB10" sqref="AB10:AO10"/>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0" t="s">
        <v>2</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I1" s="12" t="str">
        <f>"FORM=2"</f>
        <v>FORM=2</v>
      </c>
    </row>
    <row r="2" spans="1:79" ht="9.9499999999999993" customHeight="1" x14ac:dyDescent="0.15">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I2" s="12" t="str">
        <f>"VER=1.10"</f>
        <v>VER=1.10</v>
      </c>
    </row>
    <row r="3" spans="1:79" ht="9.9499999999999993" customHeight="1" x14ac:dyDescent="0.15">
      <c r="A3" s="222" t="s">
        <v>29</v>
      </c>
      <c r="B3" s="223"/>
      <c r="C3" s="223"/>
      <c r="D3" s="224"/>
      <c r="E3" s="228" t="s">
        <v>3</v>
      </c>
      <c r="F3" s="228"/>
      <c r="G3" s="228"/>
      <c r="H3" s="228"/>
      <c r="I3" s="228"/>
      <c r="J3" s="228"/>
      <c r="K3" s="228"/>
      <c r="L3" s="228"/>
      <c r="M3" s="228"/>
      <c r="N3" s="228" t="s">
        <v>4</v>
      </c>
      <c r="O3" s="228"/>
      <c r="P3" s="228"/>
      <c r="Q3" s="228"/>
      <c r="R3" s="228"/>
      <c r="S3" s="228"/>
      <c r="T3" s="228"/>
      <c r="U3" s="228"/>
      <c r="V3" s="228"/>
      <c r="W3" s="228"/>
      <c r="X3" s="228"/>
      <c r="Y3" s="228"/>
      <c r="Z3" s="228"/>
      <c r="AA3" s="228"/>
      <c r="AB3" s="228" t="s">
        <v>5</v>
      </c>
      <c r="AC3" s="228"/>
      <c r="AD3" s="228"/>
      <c r="AE3" s="228"/>
      <c r="AF3" s="228"/>
      <c r="AG3" s="228"/>
      <c r="AH3" s="228"/>
      <c r="AI3" s="228"/>
      <c r="AJ3" s="228"/>
      <c r="AK3" s="228"/>
      <c r="AL3" s="228"/>
      <c r="AM3" s="228"/>
      <c r="AN3" s="228"/>
      <c r="AO3" s="228"/>
      <c r="AP3" s="228" t="s">
        <v>6</v>
      </c>
      <c r="AQ3" s="228"/>
      <c r="AR3" s="228"/>
      <c r="AS3" s="228"/>
      <c r="AT3" s="228"/>
      <c r="AU3" s="229" t="s">
        <v>7</v>
      </c>
      <c r="AV3" s="230"/>
      <c r="AW3" s="230"/>
      <c r="AX3" s="230"/>
      <c r="AY3" s="230"/>
      <c r="AZ3" s="230"/>
      <c r="BA3" s="230"/>
      <c r="BB3" s="230"/>
      <c r="BC3" s="230"/>
      <c r="BI3" s="12" t="str">
        <f>"SHEET=3"</f>
        <v>SHEET=3</v>
      </c>
      <c r="CA3" s="12" t="s">
        <v>137</v>
      </c>
    </row>
    <row r="4" spans="1:79" ht="9.9499999999999993" customHeight="1" x14ac:dyDescent="0.15">
      <c r="A4" s="225"/>
      <c r="B4" s="226"/>
      <c r="C4" s="226"/>
      <c r="D4" s="227"/>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31"/>
      <c r="AV4" s="232"/>
      <c r="AW4" s="232"/>
      <c r="AX4" s="232"/>
      <c r="AY4" s="232"/>
      <c r="AZ4" s="232"/>
      <c r="BA4" s="232"/>
      <c r="BB4" s="232"/>
      <c r="BC4" s="232"/>
      <c r="BI4" s="12">
        <v>1</v>
      </c>
      <c r="BJ4" s="12">
        <v>2</v>
      </c>
      <c r="BK4" s="12">
        <v>3</v>
      </c>
      <c r="BL4" s="12">
        <v>4</v>
      </c>
      <c r="BM4" s="12">
        <v>5</v>
      </c>
      <c r="BN4" s="12">
        <v>6</v>
      </c>
      <c r="CA4" s="12" t="s">
        <v>138</v>
      </c>
    </row>
    <row r="5" spans="1:79" ht="21" customHeight="1" x14ac:dyDescent="0.15">
      <c r="A5" s="233">
        <v>43191</v>
      </c>
      <c r="B5" s="233"/>
      <c r="C5" s="233"/>
      <c r="D5" s="233"/>
      <c r="E5" s="128" t="s">
        <v>161</v>
      </c>
      <c r="F5" s="128"/>
      <c r="G5" s="128"/>
      <c r="H5" s="128"/>
      <c r="I5" s="128"/>
      <c r="J5" s="128"/>
      <c r="K5" s="128"/>
      <c r="L5" s="128"/>
      <c r="M5" s="128"/>
      <c r="N5" s="128" t="s">
        <v>162</v>
      </c>
      <c r="O5" s="128"/>
      <c r="P5" s="128"/>
      <c r="Q5" s="128"/>
      <c r="R5" s="128"/>
      <c r="S5" s="128"/>
      <c r="T5" s="128"/>
      <c r="U5" s="128"/>
      <c r="V5" s="128"/>
      <c r="W5" s="128"/>
      <c r="X5" s="128"/>
      <c r="Y5" s="128"/>
      <c r="Z5" s="128"/>
      <c r="AA5" s="128"/>
      <c r="AB5" s="128" t="s">
        <v>163</v>
      </c>
      <c r="AC5" s="128"/>
      <c r="AD5" s="128"/>
      <c r="AE5" s="128"/>
      <c r="AF5" s="128"/>
      <c r="AG5" s="128"/>
      <c r="AH5" s="128"/>
      <c r="AI5" s="128"/>
      <c r="AJ5" s="128"/>
      <c r="AK5" s="128"/>
      <c r="AL5" s="128"/>
      <c r="AM5" s="128"/>
      <c r="AN5" s="128"/>
      <c r="AO5" s="128"/>
      <c r="AP5" s="234" t="s">
        <v>138</v>
      </c>
      <c r="AQ5" s="235"/>
      <c r="AR5" s="235"/>
      <c r="AS5" s="235"/>
      <c r="AT5" s="236"/>
      <c r="AU5" s="128" t="s">
        <v>164</v>
      </c>
      <c r="AV5" s="128"/>
      <c r="AW5" s="128"/>
      <c r="AX5" s="128"/>
      <c r="AY5" s="128"/>
      <c r="AZ5" s="128"/>
      <c r="BA5" s="128"/>
      <c r="BB5" s="128"/>
      <c r="BC5" s="128"/>
      <c r="BI5" s="12" t="str">
        <f>"ITEM" &amp; $BI$4 &amp; "=" &amp; IF(TRIM($A5)="","",TEXT($A5,"yyyymmdd"))</f>
        <v>ITEM1=20180401</v>
      </c>
      <c r="BJ5" s="12" t="str">
        <f>"ITEM"&amp;$BJ$4&amp;"="&amp;IF(TRIM($E5)="","",$E5)</f>
        <v>ITEM2=５．評価実施機関における担当部署</v>
      </c>
      <c r="BK5" s="12" t="str">
        <f>"ITEM"&amp;$BK$4&amp;"="&amp;IF(TRIM($N5)="","",$N5)</f>
        <v>ITEM3=課税課長　中村　敬治</v>
      </c>
      <c r="BL5" s="12" t="str">
        <f>"ITEM"&amp;$BL$4&amp;"="&amp;IF(TRIM($AB5)="","",$AB5)</f>
        <v>ITEM4=課税課長　河野　剛</v>
      </c>
      <c r="BM5" s="12" t="str">
        <f>"ITEM"&amp;$BM$4&amp;"="&amp;IF(TRIM($AP5)="","",IF(ISERROR(MATCH($AP5,$CA$3:$CA$4,0)),"INPUT_ERROR",MATCH($AP5,$CA$3:$CA$4,0)))</f>
        <v>ITEM5=2</v>
      </c>
      <c r="BN5" s="12" t="str">
        <f>"ITEM"&amp;$BN$4&amp;"="&amp;IF(TRIM($AU5)="","",$AU5)</f>
        <v>ITEM6=人事異動による</v>
      </c>
    </row>
    <row r="6" spans="1:79" ht="21" customHeight="1" x14ac:dyDescent="0.15">
      <c r="A6" s="211">
        <v>43644</v>
      </c>
      <c r="B6" s="212"/>
      <c r="C6" s="212"/>
      <c r="D6" s="213"/>
      <c r="E6" s="214"/>
      <c r="F6" s="215"/>
      <c r="G6" s="215"/>
      <c r="H6" s="215"/>
      <c r="I6" s="215"/>
      <c r="J6" s="215"/>
      <c r="K6" s="215"/>
      <c r="L6" s="215"/>
      <c r="M6" s="216"/>
      <c r="N6" s="214"/>
      <c r="O6" s="215"/>
      <c r="P6" s="215"/>
      <c r="Q6" s="215"/>
      <c r="R6" s="215"/>
      <c r="S6" s="215"/>
      <c r="T6" s="215"/>
      <c r="U6" s="215"/>
      <c r="V6" s="215"/>
      <c r="W6" s="215"/>
      <c r="X6" s="215"/>
      <c r="Y6" s="215"/>
      <c r="Z6" s="215"/>
      <c r="AA6" s="216"/>
      <c r="AB6" s="214"/>
      <c r="AC6" s="215"/>
      <c r="AD6" s="215"/>
      <c r="AE6" s="215"/>
      <c r="AF6" s="215"/>
      <c r="AG6" s="215"/>
      <c r="AH6" s="215"/>
      <c r="AI6" s="215"/>
      <c r="AJ6" s="215"/>
      <c r="AK6" s="215"/>
      <c r="AL6" s="215"/>
      <c r="AM6" s="215"/>
      <c r="AN6" s="215"/>
      <c r="AO6" s="216"/>
      <c r="AP6" s="217" t="s">
        <v>137</v>
      </c>
      <c r="AQ6" s="218"/>
      <c r="AR6" s="218"/>
      <c r="AS6" s="218"/>
      <c r="AT6" s="219"/>
      <c r="AU6" s="214" t="s">
        <v>160</v>
      </c>
      <c r="AV6" s="215"/>
      <c r="AW6" s="215"/>
      <c r="AX6" s="215"/>
      <c r="AY6" s="215"/>
      <c r="AZ6" s="215"/>
      <c r="BA6" s="215"/>
      <c r="BB6" s="215"/>
      <c r="BC6" s="216"/>
      <c r="BI6" s="12" t="str">
        <f t="shared" ref="BI6:BI69" si="0">"ITEM" &amp; $BI$4 &amp; "=" &amp; IF(TRIM($A6)="","",TEXT($A6,"yyyymmdd"))</f>
        <v>ITEM1=20190628</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ITEM5=1</v>
      </c>
      <c r="BN6" s="12" t="str">
        <f t="shared" ref="BN6:BN69" si="5">"ITEM"&amp;$BN$4&amp;"="&amp;IF(TRIM($AU6)="","",$AU6)</f>
        <v>ITEM6=再実施</v>
      </c>
    </row>
    <row r="7" spans="1:79" ht="33" customHeight="1" x14ac:dyDescent="0.15">
      <c r="A7" s="211">
        <v>44440</v>
      </c>
      <c r="B7" s="212"/>
      <c r="C7" s="212"/>
      <c r="D7" s="213"/>
      <c r="E7" s="214" t="s">
        <v>165</v>
      </c>
      <c r="F7" s="215"/>
      <c r="G7" s="215"/>
      <c r="H7" s="215"/>
      <c r="I7" s="215"/>
      <c r="J7" s="215"/>
      <c r="K7" s="215"/>
      <c r="L7" s="215"/>
      <c r="M7" s="216"/>
      <c r="N7" s="214" t="s">
        <v>166</v>
      </c>
      <c r="O7" s="215"/>
      <c r="P7" s="215"/>
      <c r="Q7" s="215"/>
      <c r="R7" s="215"/>
      <c r="S7" s="215"/>
      <c r="T7" s="215"/>
      <c r="U7" s="215"/>
      <c r="V7" s="215"/>
      <c r="W7" s="215"/>
      <c r="X7" s="215"/>
      <c r="Y7" s="215"/>
      <c r="Z7" s="215"/>
      <c r="AA7" s="216"/>
      <c r="AB7" s="214" t="s">
        <v>167</v>
      </c>
      <c r="AC7" s="215"/>
      <c r="AD7" s="215"/>
      <c r="AE7" s="215"/>
      <c r="AF7" s="215"/>
      <c r="AG7" s="215"/>
      <c r="AH7" s="215"/>
      <c r="AI7" s="215"/>
      <c r="AJ7" s="215"/>
      <c r="AK7" s="215"/>
      <c r="AL7" s="215"/>
      <c r="AM7" s="215"/>
      <c r="AN7" s="215"/>
      <c r="AO7" s="216"/>
      <c r="AP7" s="217" t="s">
        <v>138</v>
      </c>
      <c r="AQ7" s="218"/>
      <c r="AR7" s="218"/>
      <c r="AS7" s="218"/>
      <c r="AT7" s="219"/>
      <c r="AU7" s="214"/>
      <c r="AV7" s="215"/>
      <c r="AW7" s="215"/>
      <c r="AX7" s="215"/>
      <c r="AY7" s="215"/>
      <c r="AZ7" s="215"/>
      <c r="BA7" s="215"/>
      <c r="BB7" s="215"/>
      <c r="BC7" s="216"/>
      <c r="BI7" s="12" t="str">
        <f t="shared" si="0"/>
        <v>ITEM1=20210901</v>
      </c>
      <c r="BJ7" s="12" t="str">
        <f t="shared" si="1"/>
        <v>ITEM2=Ｉ関連情報　４．情報提供ネットワークシステムによる情報連携　②法令上の根拠</v>
      </c>
      <c r="BK7" s="12" t="str">
        <f t="shared" si="2"/>
        <v>ITEM3=番号法第１９条第７号</v>
      </c>
      <c r="BL7" s="12" t="str">
        <f t="shared" si="3"/>
        <v>ITEM4=番号法第１９条第８号</v>
      </c>
      <c r="BM7" s="12" t="str">
        <f t="shared" si="4"/>
        <v>ITEM5=2</v>
      </c>
      <c r="BN7" s="12" t="str">
        <f t="shared" si="5"/>
        <v>ITEM6=</v>
      </c>
    </row>
    <row r="8" spans="1:79" ht="21" customHeight="1" x14ac:dyDescent="0.15">
      <c r="A8" s="211">
        <v>45471</v>
      </c>
      <c r="B8" s="212"/>
      <c r="C8" s="212"/>
      <c r="D8" s="213"/>
      <c r="E8" s="214"/>
      <c r="F8" s="215"/>
      <c r="G8" s="215"/>
      <c r="H8" s="215"/>
      <c r="I8" s="215"/>
      <c r="J8" s="215"/>
      <c r="K8" s="215"/>
      <c r="L8" s="215"/>
      <c r="M8" s="216"/>
      <c r="N8" s="214"/>
      <c r="O8" s="215"/>
      <c r="P8" s="215"/>
      <c r="Q8" s="215"/>
      <c r="R8" s="215"/>
      <c r="S8" s="215"/>
      <c r="T8" s="215"/>
      <c r="U8" s="215"/>
      <c r="V8" s="215"/>
      <c r="W8" s="215"/>
      <c r="X8" s="215"/>
      <c r="Y8" s="215"/>
      <c r="Z8" s="215"/>
      <c r="AA8" s="216"/>
      <c r="AB8" s="214"/>
      <c r="AC8" s="215"/>
      <c r="AD8" s="215"/>
      <c r="AE8" s="215"/>
      <c r="AF8" s="215"/>
      <c r="AG8" s="215"/>
      <c r="AH8" s="215"/>
      <c r="AI8" s="215"/>
      <c r="AJ8" s="215"/>
      <c r="AK8" s="215"/>
      <c r="AL8" s="215"/>
      <c r="AM8" s="215"/>
      <c r="AN8" s="215"/>
      <c r="AO8" s="216"/>
      <c r="AP8" s="217" t="s">
        <v>137</v>
      </c>
      <c r="AQ8" s="218"/>
      <c r="AR8" s="218"/>
      <c r="AS8" s="218"/>
      <c r="AT8" s="219"/>
      <c r="AU8" s="214" t="s">
        <v>160</v>
      </c>
      <c r="AV8" s="215"/>
      <c r="AW8" s="215"/>
      <c r="AX8" s="215"/>
      <c r="AY8" s="215"/>
      <c r="AZ8" s="215"/>
      <c r="BA8" s="215"/>
      <c r="BB8" s="215"/>
      <c r="BC8" s="216"/>
      <c r="BI8" s="12" t="str">
        <f t="shared" si="0"/>
        <v>ITEM1=20240628</v>
      </c>
      <c r="BJ8" s="12" t="str">
        <f t="shared" si="1"/>
        <v>ITEM2=</v>
      </c>
      <c r="BK8" s="12" t="str">
        <f t="shared" si="2"/>
        <v>ITEM3=</v>
      </c>
      <c r="BL8" s="12" t="str">
        <f t="shared" si="3"/>
        <v>ITEM4=</v>
      </c>
      <c r="BM8" s="12" t="str">
        <f t="shared" si="4"/>
        <v>ITEM5=1</v>
      </c>
      <c r="BN8" s="12" t="str">
        <f t="shared" si="5"/>
        <v>ITEM6=再実施</v>
      </c>
    </row>
    <row r="9" spans="1:79" ht="132" customHeight="1" x14ac:dyDescent="0.15">
      <c r="A9" s="211">
        <v>45471</v>
      </c>
      <c r="B9" s="212"/>
      <c r="C9" s="212"/>
      <c r="D9" s="213"/>
      <c r="E9" s="214" t="s">
        <v>175</v>
      </c>
      <c r="F9" s="215"/>
      <c r="G9" s="215"/>
      <c r="H9" s="215"/>
      <c r="I9" s="215"/>
      <c r="J9" s="215"/>
      <c r="K9" s="215"/>
      <c r="L9" s="215"/>
      <c r="M9" s="216"/>
      <c r="N9" s="214" t="s">
        <v>173</v>
      </c>
      <c r="O9" s="215"/>
      <c r="P9" s="215"/>
      <c r="Q9" s="215"/>
      <c r="R9" s="215"/>
      <c r="S9" s="215"/>
      <c r="T9" s="215"/>
      <c r="U9" s="215"/>
      <c r="V9" s="215"/>
      <c r="W9" s="215"/>
      <c r="X9" s="215"/>
      <c r="Y9" s="215"/>
      <c r="Z9" s="215"/>
      <c r="AA9" s="216"/>
      <c r="AB9" s="214" t="s">
        <v>172</v>
      </c>
      <c r="AC9" s="215"/>
      <c r="AD9" s="215"/>
      <c r="AE9" s="215"/>
      <c r="AF9" s="215"/>
      <c r="AG9" s="215"/>
      <c r="AH9" s="215"/>
      <c r="AI9" s="215"/>
      <c r="AJ9" s="215"/>
      <c r="AK9" s="215"/>
      <c r="AL9" s="215"/>
      <c r="AM9" s="215"/>
      <c r="AN9" s="215"/>
      <c r="AO9" s="216"/>
      <c r="AP9" s="217" t="s">
        <v>138</v>
      </c>
      <c r="AQ9" s="218"/>
      <c r="AR9" s="218"/>
      <c r="AS9" s="218"/>
      <c r="AT9" s="219"/>
      <c r="AU9" s="214" t="s">
        <v>176</v>
      </c>
      <c r="AV9" s="215"/>
      <c r="AW9" s="215"/>
      <c r="AX9" s="215"/>
      <c r="AY9" s="215"/>
      <c r="AZ9" s="215"/>
      <c r="BA9" s="215"/>
      <c r="BB9" s="215"/>
      <c r="BC9" s="216"/>
      <c r="BI9" s="12" t="str">
        <f t="shared" si="0"/>
        <v>ITEM1=20240628</v>
      </c>
      <c r="BJ9" s="12" t="str">
        <f t="shared" si="1"/>
        <v>ITEM2=Ｉ関連情報
１．特定個人情報ファイルを取り扱う事務
②事務の概要</v>
      </c>
      <c r="BK9" s="12" t="str">
        <f t="shared" si="2"/>
        <v>ITEM3=地方税法及び行政手続における特定の個人を識別するための番号の利用等の関する法律（以下「番号法」）の規定に従い、特定個人情報を以下の事務で取り扱う。
　個人・法人（給与・報酬・配当等の支払者、国税庁、公的年金支払者等）から提出された賦課資料に基づき、個人住民税を賦課する。
なお、これらの事務に関して、番号法別表第二に基づいて各情報保有機関と中間サーバー、情報提供ネットワークを介して情報の照会と提供を行う。</v>
      </c>
      <c r="BL9" s="12" t="str">
        <f t="shared" si="3"/>
        <v>ITEM4=地方税法及び行政手続における特定の個人を識別するための番号の利用等の関する法律（以下「番号法」）の規定に従い、特定個人情報を以下の事務で取り扱う。
　個人・法人（給与・報酬・配当等の支払者、国税庁、公的年金支払者等）から提出された賦課資料に基づき、個人住民税を賦課する。
なお、これらの事務に関して、番号法第１９条第８号に基づく利用特定個人情報の提供に関する命令に基づいて各情報保有機関と中間サーバー、情報提供ネットワークを介して情報の照会と提供を行う。</v>
      </c>
      <c r="BM9" s="12" t="str">
        <f t="shared" si="4"/>
        <v>ITEM5=2</v>
      </c>
      <c r="BN9" s="12" t="str">
        <f t="shared" si="5"/>
        <v>ITEM6=法改正に伴う根拠法令の整理</v>
      </c>
    </row>
    <row r="10" spans="1:79" ht="112.5" customHeight="1" x14ac:dyDescent="0.15">
      <c r="A10" s="211">
        <v>45471</v>
      </c>
      <c r="B10" s="212"/>
      <c r="C10" s="212"/>
      <c r="D10" s="213"/>
      <c r="E10" s="214" t="s">
        <v>178</v>
      </c>
      <c r="F10" s="215"/>
      <c r="G10" s="215"/>
      <c r="H10" s="215"/>
      <c r="I10" s="215"/>
      <c r="J10" s="215"/>
      <c r="K10" s="215"/>
      <c r="L10" s="215"/>
      <c r="M10" s="216"/>
      <c r="N10" s="214" t="s">
        <v>169</v>
      </c>
      <c r="O10" s="215"/>
      <c r="P10" s="215"/>
      <c r="Q10" s="215"/>
      <c r="R10" s="215"/>
      <c r="S10" s="215"/>
      <c r="T10" s="215"/>
      <c r="U10" s="215"/>
      <c r="V10" s="215"/>
      <c r="W10" s="215"/>
      <c r="X10" s="215"/>
      <c r="Y10" s="215"/>
      <c r="Z10" s="215"/>
      <c r="AA10" s="216"/>
      <c r="AB10" s="214" t="s">
        <v>180</v>
      </c>
      <c r="AC10" s="215"/>
      <c r="AD10" s="215"/>
      <c r="AE10" s="215"/>
      <c r="AF10" s="215"/>
      <c r="AG10" s="215"/>
      <c r="AH10" s="215"/>
      <c r="AI10" s="215"/>
      <c r="AJ10" s="215"/>
      <c r="AK10" s="215"/>
      <c r="AL10" s="215"/>
      <c r="AM10" s="215"/>
      <c r="AN10" s="215"/>
      <c r="AO10" s="216"/>
      <c r="AP10" s="217" t="s">
        <v>138</v>
      </c>
      <c r="AQ10" s="218"/>
      <c r="AR10" s="218"/>
      <c r="AS10" s="218"/>
      <c r="AT10" s="219"/>
      <c r="AU10" s="214" t="s">
        <v>168</v>
      </c>
      <c r="AV10" s="215"/>
      <c r="AW10" s="215"/>
      <c r="AX10" s="215"/>
      <c r="AY10" s="215"/>
      <c r="AZ10" s="215"/>
      <c r="BA10" s="215"/>
      <c r="BB10" s="215"/>
      <c r="BC10" s="216"/>
      <c r="BI10" s="12" t="str">
        <f t="shared" si="0"/>
        <v>ITEM1=20240628</v>
      </c>
      <c r="BJ10" s="12" t="str">
        <f t="shared" si="1"/>
        <v xml:space="preserve">ITEM2=Ｉ関連情報
３．個人番号の利用
</v>
      </c>
      <c r="BK10" s="12" t="str">
        <f t="shared" si="2"/>
        <v>ITEM3=１．行政手続における特定個人を識別するための番号の利用等に関する法律（番号法）
（平成２５年５月３１日号外法律第２７号）
・番号法第９条（利用範囲）別表第一の１６の項
２．行政手続における特定の個人を識別するための番号の利用に関する法律別表第一の主務省令で定める事務を定める命令（別表第一省令）
（平成２６年内閣府・総務省令第５号）
・別表第一省令　　第１６条</v>
      </c>
      <c r="BL10" s="12" t="str">
        <f t="shared" si="3"/>
        <v>ITEM4=１．行政手続における特定の個人を識別するための番号の利用等に関する法律
（平成２５年法律第２７号）（以下「番号法」）
・番号法第９条（利用範囲）第１項別表の２４の項
２．行政手続における特定の個人を識別するための番号の利用等に関する法律別表の主務省令で定める事務を定める命令（平成２６年内閣府・総務省令第５号）（以下「別表省令」）
・別表省令　　第１６条</v>
      </c>
      <c r="BM10" s="12" t="str">
        <f t="shared" si="4"/>
        <v>ITEM5=2</v>
      </c>
      <c r="BN10" s="12" t="str">
        <f t="shared" si="5"/>
        <v>ITEM6=法改正に伴う根拠法令、条項の整理</v>
      </c>
    </row>
    <row r="11" spans="1:79" ht="328.5" customHeight="1" x14ac:dyDescent="0.15">
      <c r="A11" s="211">
        <v>45471</v>
      </c>
      <c r="B11" s="212"/>
      <c r="C11" s="212"/>
      <c r="D11" s="213"/>
      <c r="E11" s="214" t="s">
        <v>174</v>
      </c>
      <c r="F11" s="215"/>
      <c r="G11" s="215"/>
      <c r="H11" s="215"/>
      <c r="I11" s="215"/>
      <c r="J11" s="215"/>
      <c r="K11" s="215"/>
      <c r="L11" s="215"/>
      <c r="M11" s="216"/>
      <c r="N11" s="214" t="s">
        <v>170</v>
      </c>
      <c r="O11" s="215"/>
      <c r="P11" s="215"/>
      <c r="Q11" s="215"/>
      <c r="R11" s="215"/>
      <c r="S11" s="215"/>
      <c r="T11" s="215"/>
      <c r="U11" s="215"/>
      <c r="V11" s="215"/>
      <c r="W11" s="215"/>
      <c r="X11" s="215"/>
      <c r="Y11" s="215"/>
      <c r="Z11" s="215"/>
      <c r="AA11" s="216"/>
      <c r="AB11" s="214" t="s">
        <v>177</v>
      </c>
      <c r="AC11" s="215"/>
      <c r="AD11" s="215"/>
      <c r="AE11" s="215"/>
      <c r="AF11" s="215"/>
      <c r="AG11" s="215"/>
      <c r="AH11" s="215"/>
      <c r="AI11" s="215"/>
      <c r="AJ11" s="215"/>
      <c r="AK11" s="215"/>
      <c r="AL11" s="215"/>
      <c r="AM11" s="215"/>
      <c r="AN11" s="215"/>
      <c r="AO11" s="216"/>
      <c r="AP11" s="217" t="s">
        <v>138</v>
      </c>
      <c r="AQ11" s="218"/>
      <c r="AR11" s="218"/>
      <c r="AS11" s="218"/>
      <c r="AT11" s="219"/>
      <c r="AU11" s="214" t="s">
        <v>168</v>
      </c>
      <c r="AV11" s="215"/>
      <c r="AW11" s="215"/>
      <c r="AX11" s="215"/>
      <c r="AY11" s="215"/>
      <c r="AZ11" s="215"/>
      <c r="BA11" s="215"/>
      <c r="BB11" s="215"/>
      <c r="BC11" s="216"/>
      <c r="BI11" s="12" t="str">
        <f t="shared" si="0"/>
        <v>ITEM1=20240628</v>
      </c>
      <c r="BJ11" s="12" t="str">
        <f t="shared" si="1"/>
        <v>ITEM2=Ｉ関連情報
４．情報提供ネットワークシステムによる情報連携
②法令上の根拠</v>
      </c>
      <c r="BK11" s="12" t="str">
        <f t="shared" si="2"/>
        <v>ITEM3=・番号法第19条第8号（特定個人情報の提供の制限）及び別表第二
（別表第二における情報提供の根拠）
・第三欄（情報提供者）が「市町村長」の項のうち、第四欄（特定個人情報）に「地方税関係情報」が含まれる項（１、２、３、４、６、８、９、１１、１６、１８、２３、２６、２７、２８、２９、３１、３４、３５、３７、３９、４０、４２、４８、５４、５７，５８、５９、６１、６２、６３、６４、６５、６６、６７、７０、７１、７４、８０、８４、８７、９１、９２、９４、９７、１０１、１０２、１０３、１０６、１０７、１０８、１１３、１１４、１１５、１１６、１１７、１２０の項）
（別表第二における情報照会の根拠）
・第一欄（情報照会者）が「市町村長」の項のうち、第二欄（事務）に「地方税法その他の地方税に関する法律及びこれらの法律に基づく条例による地方税の賦課徴収又は地方税に関する調査（犯則事件の調査を含む。）に関する事務であって主務省令で定めるもの」が含まれる項（２７の項）</v>
      </c>
      <c r="BL11" s="12" t="str">
        <f t="shared" si="3"/>
        <v>ITEM4=・番号法第１９条第８号（特定個人情報の提供の制限）及び番号法第１９条第８号に基づく利用特定個人情報の提供に関する命令第２条の表
（番号法第１９条第８号に基づく利用特定個人情報の提供に関する命令第２条の表における情報提供の根拠）
・第三欄（情報提供者）が「市町村長」の項のうち、第四欄（特定個人情報）に「地方税関係情報」が含まれる項１、２、３、４、５、７、１１、１３、１５、２０、２８、３７、３９、４２、４８、４９、５３、５７、５８、５９、６３、６５、６６、６９、７３、７５、７６、８１、８３、８４、８６、８７、８８、８９、９０、９１、９２、９６、９８、１０６、１０８、１１５、１２４、１２５、１２９、１３０、１３２、１３７、１３８、１４０、１４１、１４２、１４４、１４７、１５１、１５２、１５５、１５６、１５８、１６０、１６１、１６３、１６４、１６５、１６６、１６７、１６８、１６９、１７０、１７１、１７２、１７３の項）
（番号法第１９条第８号に基づく利用特定個人情報の提供に関する命令第２条の表における情報照会の根拠）
・第一欄（情報照会者）が「市町村長」の項のうち、第二欄（事務）に「地方税法その他の地方税に関する法律及び
これらの法律に基づく条例又は森林環境税及び森林環境譲与税に関する法律（平成三十一年法律第三号）による地方税又は森林環境税の賦課徴収、地方税又は森林環境税に関する調査（犯則事件の調査を含む。）に関する事務であって第５０条で定めるもの」が含まれる項（４８の項及び５０条）</v>
      </c>
      <c r="BM11" s="12" t="str">
        <f t="shared" si="4"/>
        <v>ITEM5=2</v>
      </c>
      <c r="BN11" s="12" t="str">
        <f t="shared" si="5"/>
        <v>ITEM6=法改正に伴う根拠法令、条項の整理</v>
      </c>
    </row>
    <row r="12" spans="1:79" ht="21" customHeight="1" x14ac:dyDescent="0.15">
      <c r="A12" s="211"/>
      <c r="B12" s="212"/>
      <c r="C12" s="212"/>
      <c r="D12" s="213"/>
      <c r="E12" s="214"/>
      <c r="F12" s="215"/>
      <c r="G12" s="215"/>
      <c r="H12" s="215"/>
      <c r="I12" s="215"/>
      <c r="J12" s="215"/>
      <c r="K12" s="215"/>
      <c r="L12" s="215"/>
      <c r="M12" s="216"/>
      <c r="N12" s="214"/>
      <c r="O12" s="215"/>
      <c r="P12" s="215"/>
      <c r="Q12" s="215"/>
      <c r="R12" s="215"/>
      <c r="S12" s="215"/>
      <c r="T12" s="215"/>
      <c r="U12" s="215"/>
      <c r="V12" s="215"/>
      <c r="W12" s="215"/>
      <c r="X12" s="215"/>
      <c r="Y12" s="215"/>
      <c r="Z12" s="215"/>
      <c r="AA12" s="216"/>
      <c r="AB12" s="214"/>
      <c r="AC12" s="215"/>
      <c r="AD12" s="215"/>
      <c r="AE12" s="215"/>
      <c r="AF12" s="215"/>
      <c r="AG12" s="215"/>
      <c r="AH12" s="215"/>
      <c r="AI12" s="215"/>
      <c r="AJ12" s="215"/>
      <c r="AK12" s="215"/>
      <c r="AL12" s="215"/>
      <c r="AM12" s="215"/>
      <c r="AN12" s="215"/>
      <c r="AO12" s="216"/>
      <c r="AP12" s="217"/>
      <c r="AQ12" s="218"/>
      <c r="AR12" s="218"/>
      <c r="AS12" s="218"/>
      <c r="AT12" s="219"/>
      <c r="AU12" s="214"/>
      <c r="AV12" s="215"/>
      <c r="AW12" s="215"/>
      <c r="AX12" s="215"/>
      <c r="AY12" s="215"/>
      <c r="AZ12" s="215"/>
      <c r="BA12" s="215"/>
      <c r="BB12" s="215"/>
      <c r="BC12" s="216"/>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1"/>
      <c r="B13" s="212"/>
      <c r="C13" s="212"/>
      <c r="D13" s="213"/>
      <c r="E13" s="214"/>
      <c r="F13" s="215"/>
      <c r="G13" s="215"/>
      <c r="H13" s="215"/>
      <c r="I13" s="215"/>
      <c r="J13" s="215"/>
      <c r="K13" s="215"/>
      <c r="L13" s="215"/>
      <c r="M13" s="216"/>
      <c r="N13" s="214"/>
      <c r="O13" s="215"/>
      <c r="P13" s="215"/>
      <c r="Q13" s="215"/>
      <c r="R13" s="215"/>
      <c r="S13" s="215"/>
      <c r="T13" s="215"/>
      <c r="U13" s="215"/>
      <c r="V13" s="215"/>
      <c r="W13" s="215"/>
      <c r="X13" s="215"/>
      <c r="Y13" s="215"/>
      <c r="Z13" s="215"/>
      <c r="AA13" s="216"/>
      <c r="AB13" s="214"/>
      <c r="AC13" s="215"/>
      <c r="AD13" s="215"/>
      <c r="AE13" s="215"/>
      <c r="AF13" s="215"/>
      <c r="AG13" s="215"/>
      <c r="AH13" s="215"/>
      <c r="AI13" s="215"/>
      <c r="AJ13" s="215"/>
      <c r="AK13" s="215"/>
      <c r="AL13" s="215"/>
      <c r="AM13" s="215"/>
      <c r="AN13" s="215"/>
      <c r="AO13" s="216"/>
      <c r="AP13" s="217"/>
      <c r="AQ13" s="218"/>
      <c r="AR13" s="218"/>
      <c r="AS13" s="218"/>
      <c r="AT13" s="219"/>
      <c r="AU13" s="214"/>
      <c r="AV13" s="215"/>
      <c r="AW13" s="215"/>
      <c r="AX13" s="215"/>
      <c r="AY13" s="215"/>
      <c r="AZ13" s="215"/>
      <c r="BA13" s="215"/>
      <c r="BB13" s="215"/>
      <c r="BC13" s="216"/>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1"/>
      <c r="B14" s="212"/>
      <c r="C14" s="212"/>
      <c r="D14" s="213"/>
      <c r="E14" s="214"/>
      <c r="F14" s="215"/>
      <c r="G14" s="215"/>
      <c r="H14" s="215"/>
      <c r="I14" s="215"/>
      <c r="J14" s="215"/>
      <c r="K14" s="215"/>
      <c r="L14" s="215"/>
      <c r="M14" s="216"/>
      <c r="N14" s="214"/>
      <c r="O14" s="215"/>
      <c r="P14" s="215"/>
      <c r="Q14" s="215"/>
      <c r="R14" s="215"/>
      <c r="S14" s="215"/>
      <c r="T14" s="215"/>
      <c r="U14" s="215"/>
      <c r="V14" s="215"/>
      <c r="W14" s="215"/>
      <c r="X14" s="215"/>
      <c r="Y14" s="215"/>
      <c r="Z14" s="215"/>
      <c r="AA14" s="216"/>
      <c r="AB14" s="214"/>
      <c r="AC14" s="215"/>
      <c r="AD14" s="215"/>
      <c r="AE14" s="215"/>
      <c r="AF14" s="215"/>
      <c r="AG14" s="215"/>
      <c r="AH14" s="215"/>
      <c r="AI14" s="215"/>
      <c r="AJ14" s="215"/>
      <c r="AK14" s="215"/>
      <c r="AL14" s="215"/>
      <c r="AM14" s="215"/>
      <c r="AN14" s="215"/>
      <c r="AO14" s="216"/>
      <c r="AP14" s="217"/>
      <c r="AQ14" s="218"/>
      <c r="AR14" s="218"/>
      <c r="AS14" s="218"/>
      <c r="AT14" s="219"/>
      <c r="AU14" s="214"/>
      <c r="AV14" s="215"/>
      <c r="AW14" s="215"/>
      <c r="AX14" s="215"/>
      <c r="AY14" s="215"/>
      <c r="AZ14" s="215"/>
      <c r="BA14" s="215"/>
      <c r="BB14" s="215"/>
      <c r="BC14" s="216"/>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1"/>
      <c r="B15" s="212"/>
      <c r="C15" s="212"/>
      <c r="D15" s="213"/>
      <c r="E15" s="214"/>
      <c r="F15" s="215"/>
      <c r="G15" s="215"/>
      <c r="H15" s="215"/>
      <c r="I15" s="215"/>
      <c r="J15" s="215"/>
      <c r="K15" s="215"/>
      <c r="L15" s="215"/>
      <c r="M15" s="216"/>
      <c r="N15" s="214"/>
      <c r="O15" s="215"/>
      <c r="P15" s="215"/>
      <c r="Q15" s="215"/>
      <c r="R15" s="215"/>
      <c r="S15" s="215"/>
      <c r="T15" s="215"/>
      <c r="U15" s="215"/>
      <c r="V15" s="215"/>
      <c r="W15" s="215"/>
      <c r="X15" s="215"/>
      <c r="Y15" s="215"/>
      <c r="Z15" s="215"/>
      <c r="AA15" s="216"/>
      <c r="AB15" s="214"/>
      <c r="AC15" s="215"/>
      <c r="AD15" s="215"/>
      <c r="AE15" s="215"/>
      <c r="AF15" s="215"/>
      <c r="AG15" s="215"/>
      <c r="AH15" s="215"/>
      <c r="AI15" s="215"/>
      <c r="AJ15" s="215"/>
      <c r="AK15" s="215"/>
      <c r="AL15" s="215"/>
      <c r="AM15" s="215"/>
      <c r="AN15" s="215"/>
      <c r="AO15" s="216"/>
      <c r="AP15" s="217"/>
      <c r="AQ15" s="218"/>
      <c r="AR15" s="218"/>
      <c r="AS15" s="218"/>
      <c r="AT15" s="219"/>
      <c r="AU15" s="214"/>
      <c r="AV15" s="215"/>
      <c r="AW15" s="215"/>
      <c r="AX15" s="215"/>
      <c r="AY15" s="215"/>
      <c r="AZ15" s="215"/>
      <c r="BA15" s="215"/>
      <c r="BB15" s="215"/>
      <c r="BC15" s="216"/>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1"/>
      <c r="B16" s="212"/>
      <c r="C16" s="212"/>
      <c r="D16" s="213"/>
      <c r="E16" s="214"/>
      <c r="F16" s="215"/>
      <c r="G16" s="215"/>
      <c r="H16" s="215"/>
      <c r="I16" s="215"/>
      <c r="J16" s="215"/>
      <c r="K16" s="215"/>
      <c r="L16" s="215"/>
      <c r="M16" s="216"/>
      <c r="N16" s="214"/>
      <c r="O16" s="215"/>
      <c r="P16" s="215"/>
      <c r="Q16" s="215"/>
      <c r="R16" s="215"/>
      <c r="S16" s="215"/>
      <c r="T16" s="215"/>
      <c r="U16" s="215"/>
      <c r="V16" s="215"/>
      <c r="W16" s="215"/>
      <c r="X16" s="215"/>
      <c r="Y16" s="215"/>
      <c r="Z16" s="215"/>
      <c r="AA16" s="216"/>
      <c r="AB16" s="214"/>
      <c r="AC16" s="215"/>
      <c r="AD16" s="215"/>
      <c r="AE16" s="215"/>
      <c r="AF16" s="215"/>
      <c r="AG16" s="215"/>
      <c r="AH16" s="215"/>
      <c r="AI16" s="215"/>
      <c r="AJ16" s="215"/>
      <c r="AK16" s="215"/>
      <c r="AL16" s="215"/>
      <c r="AM16" s="215"/>
      <c r="AN16" s="215"/>
      <c r="AO16" s="216"/>
      <c r="AP16" s="217"/>
      <c r="AQ16" s="218"/>
      <c r="AR16" s="218"/>
      <c r="AS16" s="218"/>
      <c r="AT16" s="219"/>
      <c r="AU16" s="214"/>
      <c r="AV16" s="215"/>
      <c r="AW16" s="215"/>
      <c r="AX16" s="215"/>
      <c r="AY16" s="215"/>
      <c r="AZ16" s="215"/>
      <c r="BA16" s="215"/>
      <c r="BB16" s="215"/>
      <c r="BC16" s="216"/>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1"/>
      <c r="B17" s="212"/>
      <c r="C17" s="212"/>
      <c r="D17" s="213"/>
      <c r="E17" s="214"/>
      <c r="F17" s="215"/>
      <c r="G17" s="215"/>
      <c r="H17" s="215"/>
      <c r="I17" s="215"/>
      <c r="J17" s="215"/>
      <c r="K17" s="215"/>
      <c r="L17" s="215"/>
      <c r="M17" s="216"/>
      <c r="N17" s="214"/>
      <c r="O17" s="215"/>
      <c r="P17" s="215"/>
      <c r="Q17" s="215"/>
      <c r="R17" s="215"/>
      <c r="S17" s="215"/>
      <c r="T17" s="215"/>
      <c r="U17" s="215"/>
      <c r="V17" s="215"/>
      <c r="W17" s="215"/>
      <c r="X17" s="215"/>
      <c r="Y17" s="215"/>
      <c r="Z17" s="215"/>
      <c r="AA17" s="216"/>
      <c r="AB17" s="214"/>
      <c r="AC17" s="215"/>
      <c r="AD17" s="215"/>
      <c r="AE17" s="215"/>
      <c r="AF17" s="215"/>
      <c r="AG17" s="215"/>
      <c r="AH17" s="215"/>
      <c r="AI17" s="215"/>
      <c r="AJ17" s="215"/>
      <c r="AK17" s="215"/>
      <c r="AL17" s="215"/>
      <c r="AM17" s="215"/>
      <c r="AN17" s="215"/>
      <c r="AO17" s="216"/>
      <c r="AP17" s="217"/>
      <c r="AQ17" s="218"/>
      <c r="AR17" s="218"/>
      <c r="AS17" s="218"/>
      <c r="AT17" s="219"/>
      <c r="AU17" s="214"/>
      <c r="AV17" s="215"/>
      <c r="AW17" s="215"/>
      <c r="AX17" s="215"/>
      <c r="AY17" s="215"/>
      <c r="AZ17" s="215"/>
      <c r="BA17" s="215"/>
      <c r="BB17" s="215"/>
      <c r="BC17" s="216"/>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1"/>
      <c r="B18" s="212"/>
      <c r="C18" s="212"/>
      <c r="D18" s="213"/>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17"/>
      <c r="AQ18" s="218"/>
      <c r="AR18" s="218"/>
      <c r="AS18" s="218"/>
      <c r="AT18" s="219"/>
      <c r="AU18" s="214"/>
      <c r="AV18" s="215"/>
      <c r="AW18" s="215"/>
      <c r="AX18" s="215"/>
      <c r="AY18" s="215"/>
      <c r="AZ18" s="215"/>
      <c r="BA18" s="215"/>
      <c r="BB18" s="215"/>
      <c r="BC18" s="216"/>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1"/>
      <c r="B19" s="212"/>
      <c r="C19" s="212"/>
      <c r="D19" s="213"/>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17"/>
      <c r="AQ19" s="218"/>
      <c r="AR19" s="218"/>
      <c r="AS19" s="218"/>
      <c r="AT19" s="219"/>
      <c r="AU19" s="214"/>
      <c r="AV19" s="215"/>
      <c r="AW19" s="215"/>
      <c r="AX19" s="215"/>
      <c r="AY19" s="215"/>
      <c r="AZ19" s="215"/>
      <c r="BA19" s="215"/>
      <c r="BB19" s="215"/>
      <c r="BC19" s="216"/>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1"/>
      <c r="B20" s="212"/>
      <c r="C20" s="212"/>
      <c r="D20" s="213"/>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17"/>
      <c r="AQ20" s="218"/>
      <c r="AR20" s="218"/>
      <c r="AS20" s="218"/>
      <c r="AT20" s="219"/>
      <c r="AU20" s="214"/>
      <c r="AV20" s="215"/>
      <c r="AW20" s="215"/>
      <c r="AX20" s="215"/>
      <c r="AY20" s="215"/>
      <c r="AZ20" s="215"/>
      <c r="BA20" s="215"/>
      <c r="BB20" s="215"/>
      <c r="BC20" s="216"/>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1"/>
      <c r="B21" s="212"/>
      <c r="C21" s="212"/>
      <c r="D21" s="213"/>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17"/>
      <c r="AQ21" s="218"/>
      <c r="AR21" s="218"/>
      <c r="AS21" s="218"/>
      <c r="AT21" s="219"/>
      <c r="AU21" s="214"/>
      <c r="AV21" s="215"/>
      <c r="AW21" s="215"/>
      <c r="AX21" s="215"/>
      <c r="AY21" s="215"/>
      <c r="AZ21" s="215"/>
      <c r="BA21" s="215"/>
      <c r="BB21" s="215"/>
      <c r="BC21" s="216"/>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1"/>
      <c r="B22" s="212"/>
      <c r="C22" s="212"/>
      <c r="D22" s="213"/>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17"/>
      <c r="AQ22" s="218"/>
      <c r="AR22" s="218"/>
      <c r="AS22" s="218"/>
      <c r="AT22" s="219"/>
      <c r="AU22" s="214"/>
      <c r="AV22" s="215"/>
      <c r="AW22" s="215"/>
      <c r="AX22" s="215"/>
      <c r="AY22" s="215"/>
      <c r="AZ22" s="215"/>
      <c r="BA22" s="215"/>
      <c r="BB22" s="215"/>
      <c r="BC22" s="216"/>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1"/>
      <c r="B23" s="212"/>
      <c r="C23" s="212"/>
      <c r="D23" s="213"/>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17"/>
      <c r="AQ23" s="218"/>
      <c r="AR23" s="218"/>
      <c r="AS23" s="218"/>
      <c r="AT23" s="219"/>
      <c r="AU23" s="214"/>
      <c r="AV23" s="215"/>
      <c r="AW23" s="215"/>
      <c r="AX23" s="215"/>
      <c r="AY23" s="215"/>
      <c r="AZ23" s="215"/>
      <c r="BA23" s="215"/>
      <c r="BB23" s="215"/>
      <c r="BC23" s="216"/>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1"/>
      <c r="B24" s="212"/>
      <c r="C24" s="212"/>
      <c r="D24" s="213"/>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17"/>
      <c r="AQ24" s="218"/>
      <c r="AR24" s="218"/>
      <c r="AS24" s="218"/>
      <c r="AT24" s="219"/>
      <c r="AU24" s="214"/>
      <c r="AV24" s="215"/>
      <c r="AW24" s="215"/>
      <c r="AX24" s="215"/>
      <c r="AY24" s="215"/>
      <c r="AZ24" s="215"/>
      <c r="BA24" s="215"/>
      <c r="BB24" s="215"/>
      <c r="BC24" s="216"/>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1"/>
      <c r="B25" s="212"/>
      <c r="C25" s="212"/>
      <c r="D25" s="213"/>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17"/>
      <c r="AQ25" s="218"/>
      <c r="AR25" s="218"/>
      <c r="AS25" s="218"/>
      <c r="AT25" s="219"/>
      <c r="AU25" s="214"/>
      <c r="AV25" s="215"/>
      <c r="AW25" s="215"/>
      <c r="AX25" s="215"/>
      <c r="AY25" s="215"/>
      <c r="AZ25" s="215"/>
      <c r="BA25" s="215"/>
      <c r="BB25" s="215"/>
      <c r="BC25" s="216"/>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1"/>
      <c r="B26" s="212"/>
      <c r="C26" s="212"/>
      <c r="D26" s="213"/>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17"/>
      <c r="AQ26" s="218"/>
      <c r="AR26" s="218"/>
      <c r="AS26" s="218"/>
      <c r="AT26" s="219"/>
      <c r="AU26" s="214"/>
      <c r="AV26" s="215"/>
      <c r="AW26" s="215"/>
      <c r="AX26" s="215"/>
      <c r="AY26" s="215"/>
      <c r="AZ26" s="215"/>
      <c r="BA26" s="215"/>
      <c r="BB26" s="215"/>
      <c r="BC26" s="216"/>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1"/>
      <c r="B27" s="212"/>
      <c r="C27" s="212"/>
      <c r="D27" s="213"/>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17"/>
      <c r="AQ27" s="218"/>
      <c r="AR27" s="218"/>
      <c r="AS27" s="218"/>
      <c r="AT27" s="219"/>
      <c r="AU27" s="214"/>
      <c r="AV27" s="215"/>
      <c r="AW27" s="215"/>
      <c r="AX27" s="215"/>
      <c r="AY27" s="215"/>
      <c r="AZ27" s="215"/>
      <c r="BA27" s="215"/>
      <c r="BB27" s="215"/>
      <c r="BC27" s="21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1"/>
      <c r="B28" s="212"/>
      <c r="C28" s="212"/>
      <c r="D28" s="213"/>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17"/>
      <c r="AQ28" s="218"/>
      <c r="AR28" s="218"/>
      <c r="AS28" s="218"/>
      <c r="AT28" s="219"/>
      <c r="AU28" s="214"/>
      <c r="AV28" s="215"/>
      <c r="AW28" s="215"/>
      <c r="AX28" s="215"/>
      <c r="AY28" s="215"/>
      <c r="AZ28" s="215"/>
      <c r="BA28" s="215"/>
      <c r="BB28" s="215"/>
      <c r="BC28" s="21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1"/>
      <c r="B29" s="212"/>
      <c r="C29" s="212"/>
      <c r="D29" s="213"/>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17"/>
      <c r="AQ29" s="218"/>
      <c r="AR29" s="218"/>
      <c r="AS29" s="218"/>
      <c r="AT29" s="219"/>
      <c r="AU29" s="214"/>
      <c r="AV29" s="215"/>
      <c r="AW29" s="215"/>
      <c r="AX29" s="215"/>
      <c r="AY29" s="215"/>
      <c r="AZ29" s="215"/>
      <c r="BA29" s="215"/>
      <c r="BB29" s="215"/>
      <c r="BC29" s="21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1"/>
      <c r="B30" s="212"/>
      <c r="C30" s="212"/>
      <c r="D30" s="213"/>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17"/>
      <c r="AQ30" s="218"/>
      <c r="AR30" s="218"/>
      <c r="AS30" s="218"/>
      <c r="AT30" s="219"/>
      <c r="AU30" s="214"/>
      <c r="AV30" s="215"/>
      <c r="AW30" s="215"/>
      <c r="AX30" s="215"/>
      <c r="AY30" s="215"/>
      <c r="AZ30" s="215"/>
      <c r="BA30" s="215"/>
      <c r="BB30" s="215"/>
      <c r="BC30" s="21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1"/>
      <c r="B31" s="212"/>
      <c r="C31" s="212"/>
      <c r="D31" s="213"/>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17"/>
      <c r="AQ31" s="218"/>
      <c r="AR31" s="218"/>
      <c r="AS31" s="218"/>
      <c r="AT31" s="219"/>
      <c r="AU31" s="214"/>
      <c r="AV31" s="215"/>
      <c r="AW31" s="215"/>
      <c r="AX31" s="215"/>
      <c r="AY31" s="215"/>
      <c r="AZ31" s="215"/>
      <c r="BA31" s="215"/>
      <c r="BB31" s="215"/>
      <c r="BC31" s="21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1"/>
      <c r="B32" s="212"/>
      <c r="C32" s="212"/>
      <c r="D32" s="213"/>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17"/>
      <c r="AQ32" s="218"/>
      <c r="AR32" s="218"/>
      <c r="AS32" s="218"/>
      <c r="AT32" s="219"/>
      <c r="AU32" s="214"/>
      <c r="AV32" s="215"/>
      <c r="AW32" s="215"/>
      <c r="AX32" s="215"/>
      <c r="AY32" s="215"/>
      <c r="AZ32" s="215"/>
      <c r="BA32" s="215"/>
      <c r="BB32" s="215"/>
      <c r="BC32" s="21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1"/>
      <c r="B33" s="212"/>
      <c r="C33" s="212"/>
      <c r="D33" s="213"/>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17"/>
      <c r="AQ33" s="218"/>
      <c r="AR33" s="218"/>
      <c r="AS33" s="218"/>
      <c r="AT33" s="219"/>
      <c r="AU33" s="214"/>
      <c r="AV33" s="215"/>
      <c r="AW33" s="215"/>
      <c r="AX33" s="215"/>
      <c r="AY33" s="215"/>
      <c r="AZ33" s="215"/>
      <c r="BA33" s="215"/>
      <c r="BB33" s="215"/>
      <c r="BC33" s="21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1"/>
      <c r="B34" s="212"/>
      <c r="C34" s="212"/>
      <c r="D34" s="213"/>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17"/>
      <c r="AQ34" s="218"/>
      <c r="AR34" s="218"/>
      <c r="AS34" s="218"/>
      <c r="AT34" s="219"/>
      <c r="AU34" s="214"/>
      <c r="AV34" s="215"/>
      <c r="AW34" s="215"/>
      <c r="AX34" s="215"/>
      <c r="AY34" s="215"/>
      <c r="AZ34" s="215"/>
      <c r="BA34" s="215"/>
      <c r="BB34" s="215"/>
      <c r="BC34" s="21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1"/>
      <c r="B35" s="212"/>
      <c r="C35" s="212"/>
      <c r="D35" s="213"/>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17"/>
      <c r="AQ35" s="218"/>
      <c r="AR35" s="218"/>
      <c r="AS35" s="218"/>
      <c r="AT35" s="219"/>
      <c r="AU35" s="214"/>
      <c r="AV35" s="215"/>
      <c r="AW35" s="215"/>
      <c r="AX35" s="215"/>
      <c r="AY35" s="215"/>
      <c r="AZ35" s="215"/>
      <c r="BA35" s="215"/>
      <c r="BB35" s="215"/>
      <c r="BC35" s="21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1"/>
      <c r="B36" s="212"/>
      <c r="C36" s="212"/>
      <c r="D36" s="213"/>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17"/>
      <c r="AQ36" s="218"/>
      <c r="AR36" s="218"/>
      <c r="AS36" s="218"/>
      <c r="AT36" s="219"/>
      <c r="AU36" s="214"/>
      <c r="AV36" s="215"/>
      <c r="AW36" s="215"/>
      <c r="AX36" s="215"/>
      <c r="AY36" s="215"/>
      <c r="AZ36" s="215"/>
      <c r="BA36" s="215"/>
      <c r="BB36" s="215"/>
      <c r="BC36" s="21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1"/>
      <c r="B37" s="212"/>
      <c r="C37" s="212"/>
      <c r="D37" s="213"/>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17"/>
      <c r="AQ37" s="218"/>
      <c r="AR37" s="218"/>
      <c r="AS37" s="218"/>
      <c r="AT37" s="219"/>
      <c r="AU37" s="214"/>
      <c r="AV37" s="215"/>
      <c r="AW37" s="215"/>
      <c r="AX37" s="215"/>
      <c r="AY37" s="215"/>
      <c r="AZ37" s="215"/>
      <c r="BA37" s="215"/>
      <c r="BB37" s="215"/>
      <c r="BC37" s="21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1"/>
      <c r="B38" s="212"/>
      <c r="C38" s="212"/>
      <c r="D38" s="213"/>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17"/>
      <c r="AQ38" s="218"/>
      <c r="AR38" s="218"/>
      <c r="AS38" s="218"/>
      <c r="AT38" s="219"/>
      <c r="AU38" s="214"/>
      <c r="AV38" s="215"/>
      <c r="AW38" s="215"/>
      <c r="AX38" s="215"/>
      <c r="AY38" s="215"/>
      <c r="AZ38" s="215"/>
      <c r="BA38" s="215"/>
      <c r="BB38" s="215"/>
      <c r="BC38" s="21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1"/>
      <c r="B39" s="212"/>
      <c r="C39" s="212"/>
      <c r="D39" s="213"/>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17"/>
      <c r="AQ39" s="218"/>
      <c r="AR39" s="218"/>
      <c r="AS39" s="218"/>
      <c r="AT39" s="219"/>
      <c r="AU39" s="214"/>
      <c r="AV39" s="215"/>
      <c r="AW39" s="215"/>
      <c r="AX39" s="215"/>
      <c r="AY39" s="215"/>
      <c r="AZ39" s="215"/>
      <c r="BA39" s="215"/>
      <c r="BB39" s="215"/>
      <c r="BC39" s="21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1"/>
      <c r="B40" s="212"/>
      <c r="C40" s="212"/>
      <c r="D40" s="213"/>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17"/>
      <c r="AQ40" s="218"/>
      <c r="AR40" s="218"/>
      <c r="AS40" s="218"/>
      <c r="AT40" s="219"/>
      <c r="AU40" s="214"/>
      <c r="AV40" s="215"/>
      <c r="AW40" s="215"/>
      <c r="AX40" s="215"/>
      <c r="AY40" s="215"/>
      <c r="AZ40" s="215"/>
      <c r="BA40" s="215"/>
      <c r="BB40" s="215"/>
      <c r="BC40" s="21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1"/>
      <c r="B41" s="212"/>
      <c r="C41" s="212"/>
      <c r="D41" s="213"/>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17"/>
      <c r="AQ41" s="218"/>
      <c r="AR41" s="218"/>
      <c r="AS41" s="218"/>
      <c r="AT41" s="219"/>
      <c r="AU41" s="214"/>
      <c r="AV41" s="215"/>
      <c r="AW41" s="215"/>
      <c r="AX41" s="215"/>
      <c r="AY41" s="215"/>
      <c r="AZ41" s="215"/>
      <c r="BA41" s="215"/>
      <c r="BB41" s="215"/>
      <c r="BC41" s="21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1"/>
      <c r="B42" s="212"/>
      <c r="C42" s="212"/>
      <c r="D42" s="213"/>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17"/>
      <c r="AQ42" s="218"/>
      <c r="AR42" s="218"/>
      <c r="AS42" s="218"/>
      <c r="AT42" s="219"/>
      <c r="AU42" s="214"/>
      <c r="AV42" s="215"/>
      <c r="AW42" s="215"/>
      <c r="AX42" s="215"/>
      <c r="AY42" s="215"/>
      <c r="AZ42" s="215"/>
      <c r="BA42" s="215"/>
      <c r="BB42" s="215"/>
      <c r="BC42" s="21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1"/>
      <c r="B43" s="212"/>
      <c r="C43" s="212"/>
      <c r="D43" s="213"/>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17"/>
      <c r="AQ43" s="218"/>
      <c r="AR43" s="218"/>
      <c r="AS43" s="218"/>
      <c r="AT43" s="219"/>
      <c r="AU43" s="214"/>
      <c r="AV43" s="215"/>
      <c r="AW43" s="215"/>
      <c r="AX43" s="215"/>
      <c r="AY43" s="215"/>
      <c r="AZ43" s="215"/>
      <c r="BA43" s="215"/>
      <c r="BB43" s="215"/>
      <c r="BC43" s="21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1"/>
      <c r="B44" s="212"/>
      <c r="C44" s="212"/>
      <c r="D44" s="213"/>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17"/>
      <c r="AQ44" s="218"/>
      <c r="AR44" s="218"/>
      <c r="AS44" s="218"/>
      <c r="AT44" s="219"/>
      <c r="AU44" s="214"/>
      <c r="AV44" s="215"/>
      <c r="AW44" s="215"/>
      <c r="AX44" s="215"/>
      <c r="AY44" s="215"/>
      <c r="AZ44" s="215"/>
      <c r="BA44" s="215"/>
      <c r="BB44" s="215"/>
      <c r="BC44" s="21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1"/>
      <c r="B45" s="212"/>
      <c r="C45" s="212"/>
      <c r="D45" s="213"/>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17"/>
      <c r="AQ45" s="218"/>
      <c r="AR45" s="218"/>
      <c r="AS45" s="218"/>
      <c r="AT45" s="219"/>
      <c r="AU45" s="214"/>
      <c r="AV45" s="215"/>
      <c r="AW45" s="215"/>
      <c r="AX45" s="215"/>
      <c r="AY45" s="215"/>
      <c r="AZ45" s="215"/>
      <c r="BA45" s="215"/>
      <c r="BB45" s="215"/>
      <c r="BC45" s="21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1"/>
      <c r="B46" s="212"/>
      <c r="C46" s="212"/>
      <c r="D46" s="213"/>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17"/>
      <c r="AQ46" s="218"/>
      <c r="AR46" s="218"/>
      <c r="AS46" s="218"/>
      <c r="AT46" s="219"/>
      <c r="AU46" s="214"/>
      <c r="AV46" s="215"/>
      <c r="AW46" s="215"/>
      <c r="AX46" s="215"/>
      <c r="AY46" s="215"/>
      <c r="AZ46" s="215"/>
      <c r="BA46" s="215"/>
      <c r="BB46" s="215"/>
      <c r="BC46" s="21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1"/>
      <c r="B47" s="212"/>
      <c r="C47" s="212"/>
      <c r="D47" s="213"/>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17"/>
      <c r="AQ47" s="218"/>
      <c r="AR47" s="218"/>
      <c r="AS47" s="218"/>
      <c r="AT47" s="219"/>
      <c r="AU47" s="214"/>
      <c r="AV47" s="215"/>
      <c r="AW47" s="215"/>
      <c r="AX47" s="215"/>
      <c r="AY47" s="215"/>
      <c r="AZ47" s="215"/>
      <c r="BA47" s="215"/>
      <c r="BB47" s="215"/>
      <c r="BC47" s="21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1"/>
      <c r="B48" s="212"/>
      <c r="C48" s="212"/>
      <c r="D48" s="213"/>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17"/>
      <c r="AQ48" s="218"/>
      <c r="AR48" s="218"/>
      <c r="AS48" s="218"/>
      <c r="AT48" s="219"/>
      <c r="AU48" s="214"/>
      <c r="AV48" s="215"/>
      <c r="AW48" s="215"/>
      <c r="AX48" s="215"/>
      <c r="AY48" s="215"/>
      <c r="AZ48" s="215"/>
      <c r="BA48" s="215"/>
      <c r="BB48" s="215"/>
      <c r="BC48" s="21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1"/>
      <c r="B49" s="212"/>
      <c r="C49" s="212"/>
      <c r="D49" s="213"/>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17"/>
      <c r="AQ49" s="218"/>
      <c r="AR49" s="218"/>
      <c r="AS49" s="218"/>
      <c r="AT49" s="219"/>
      <c r="AU49" s="214"/>
      <c r="AV49" s="215"/>
      <c r="AW49" s="215"/>
      <c r="AX49" s="215"/>
      <c r="AY49" s="215"/>
      <c r="AZ49" s="215"/>
      <c r="BA49" s="215"/>
      <c r="BB49" s="215"/>
      <c r="BC49" s="21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1"/>
      <c r="B50" s="212"/>
      <c r="C50" s="212"/>
      <c r="D50" s="213"/>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17"/>
      <c r="AQ50" s="218"/>
      <c r="AR50" s="218"/>
      <c r="AS50" s="218"/>
      <c r="AT50" s="219"/>
      <c r="AU50" s="214"/>
      <c r="AV50" s="215"/>
      <c r="AW50" s="215"/>
      <c r="AX50" s="215"/>
      <c r="AY50" s="215"/>
      <c r="AZ50" s="215"/>
      <c r="BA50" s="215"/>
      <c r="BB50" s="215"/>
      <c r="BC50" s="21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1"/>
      <c r="B51" s="212"/>
      <c r="C51" s="212"/>
      <c r="D51" s="213"/>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17"/>
      <c r="AQ51" s="218"/>
      <c r="AR51" s="218"/>
      <c r="AS51" s="218"/>
      <c r="AT51" s="219"/>
      <c r="AU51" s="214"/>
      <c r="AV51" s="215"/>
      <c r="AW51" s="215"/>
      <c r="AX51" s="215"/>
      <c r="AY51" s="215"/>
      <c r="AZ51" s="215"/>
      <c r="BA51" s="215"/>
      <c r="BB51" s="215"/>
      <c r="BC51" s="21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1"/>
      <c r="B52" s="212"/>
      <c r="C52" s="212"/>
      <c r="D52" s="213"/>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17"/>
      <c r="AQ52" s="218"/>
      <c r="AR52" s="218"/>
      <c r="AS52" s="218"/>
      <c r="AT52" s="219"/>
      <c r="AU52" s="214"/>
      <c r="AV52" s="215"/>
      <c r="AW52" s="215"/>
      <c r="AX52" s="215"/>
      <c r="AY52" s="215"/>
      <c r="AZ52" s="215"/>
      <c r="BA52" s="215"/>
      <c r="BB52" s="215"/>
      <c r="BC52" s="21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1"/>
      <c r="B53" s="212"/>
      <c r="C53" s="212"/>
      <c r="D53" s="213"/>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17"/>
      <c r="AQ53" s="218"/>
      <c r="AR53" s="218"/>
      <c r="AS53" s="218"/>
      <c r="AT53" s="219"/>
      <c r="AU53" s="214"/>
      <c r="AV53" s="215"/>
      <c r="AW53" s="215"/>
      <c r="AX53" s="215"/>
      <c r="AY53" s="215"/>
      <c r="AZ53" s="215"/>
      <c r="BA53" s="215"/>
      <c r="BB53" s="215"/>
      <c r="BC53" s="21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1"/>
      <c r="B54" s="212"/>
      <c r="C54" s="212"/>
      <c r="D54" s="213"/>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17"/>
      <c r="AQ54" s="218"/>
      <c r="AR54" s="218"/>
      <c r="AS54" s="218"/>
      <c r="AT54" s="219"/>
      <c r="AU54" s="214"/>
      <c r="AV54" s="215"/>
      <c r="AW54" s="215"/>
      <c r="AX54" s="215"/>
      <c r="AY54" s="215"/>
      <c r="AZ54" s="215"/>
      <c r="BA54" s="215"/>
      <c r="BB54" s="215"/>
      <c r="BC54" s="21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1"/>
      <c r="B55" s="212"/>
      <c r="C55" s="212"/>
      <c r="D55" s="213"/>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17"/>
      <c r="AQ55" s="218"/>
      <c r="AR55" s="218"/>
      <c r="AS55" s="218"/>
      <c r="AT55" s="219"/>
      <c r="AU55" s="214"/>
      <c r="AV55" s="215"/>
      <c r="AW55" s="215"/>
      <c r="AX55" s="215"/>
      <c r="AY55" s="215"/>
      <c r="AZ55" s="215"/>
      <c r="BA55" s="215"/>
      <c r="BB55" s="215"/>
      <c r="BC55" s="21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1"/>
      <c r="B56" s="212"/>
      <c r="C56" s="212"/>
      <c r="D56" s="213"/>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17"/>
      <c r="AQ56" s="218"/>
      <c r="AR56" s="218"/>
      <c r="AS56" s="218"/>
      <c r="AT56" s="219"/>
      <c r="AU56" s="214"/>
      <c r="AV56" s="215"/>
      <c r="AW56" s="215"/>
      <c r="AX56" s="215"/>
      <c r="AY56" s="215"/>
      <c r="AZ56" s="215"/>
      <c r="BA56" s="215"/>
      <c r="BB56" s="215"/>
      <c r="BC56" s="21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1"/>
      <c r="B57" s="212"/>
      <c r="C57" s="212"/>
      <c r="D57" s="213"/>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17"/>
      <c r="AQ57" s="218"/>
      <c r="AR57" s="218"/>
      <c r="AS57" s="218"/>
      <c r="AT57" s="219"/>
      <c r="AU57" s="214"/>
      <c r="AV57" s="215"/>
      <c r="AW57" s="215"/>
      <c r="AX57" s="215"/>
      <c r="AY57" s="215"/>
      <c r="AZ57" s="215"/>
      <c r="BA57" s="215"/>
      <c r="BB57" s="215"/>
      <c r="BC57" s="21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1"/>
      <c r="B58" s="212"/>
      <c r="C58" s="212"/>
      <c r="D58" s="213"/>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17"/>
      <c r="AQ58" s="218"/>
      <c r="AR58" s="218"/>
      <c r="AS58" s="218"/>
      <c r="AT58" s="219"/>
      <c r="AU58" s="214"/>
      <c r="AV58" s="215"/>
      <c r="AW58" s="215"/>
      <c r="AX58" s="215"/>
      <c r="AY58" s="215"/>
      <c r="AZ58" s="215"/>
      <c r="BA58" s="215"/>
      <c r="BB58" s="215"/>
      <c r="BC58" s="21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1"/>
      <c r="B59" s="212"/>
      <c r="C59" s="212"/>
      <c r="D59" s="213"/>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17"/>
      <c r="AQ59" s="218"/>
      <c r="AR59" s="218"/>
      <c r="AS59" s="218"/>
      <c r="AT59" s="219"/>
      <c r="AU59" s="214"/>
      <c r="AV59" s="215"/>
      <c r="AW59" s="215"/>
      <c r="AX59" s="215"/>
      <c r="AY59" s="215"/>
      <c r="AZ59" s="215"/>
      <c r="BA59" s="215"/>
      <c r="BB59" s="215"/>
      <c r="BC59" s="21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1"/>
      <c r="B60" s="212"/>
      <c r="C60" s="212"/>
      <c r="D60" s="213"/>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17"/>
      <c r="AQ60" s="218"/>
      <c r="AR60" s="218"/>
      <c r="AS60" s="218"/>
      <c r="AT60" s="219"/>
      <c r="AU60" s="214"/>
      <c r="AV60" s="215"/>
      <c r="AW60" s="215"/>
      <c r="AX60" s="215"/>
      <c r="AY60" s="215"/>
      <c r="AZ60" s="215"/>
      <c r="BA60" s="215"/>
      <c r="BB60" s="215"/>
      <c r="BC60" s="21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1"/>
      <c r="B61" s="212"/>
      <c r="C61" s="212"/>
      <c r="D61" s="213"/>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17"/>
      <c r="AQ61" s="218"/>
      <c r="AR61" s="218"/>
      <c r="AS61" s="218"/>
      <c r="AT61" s="219"/>
      <c r="AU61" s="214"/>
      <c r="AV61" s="215"/>
      <c r="AW61" s="215"/>
      <c r="AX61" s="215"/>
      <c r="AY61" s="215"/>
      <c r="AZ61" s="215"/>
      <c r="BA61" s="215"/>
      <c r="BB61" s="215"/>
      <c r="BC61" s="21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1"/>
      <c r="B62" s="212"/>
      <c r="C62" s="212"/>
      <c r="D62" s="213"/>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17"/>
      <c r="AQ62" s="218"/>
      <c r="AR62" s="218"/>
      <c r="AS62" s="218"/>
      <c r="AT62" s="219"/>
      <c r="AU62" s="214"/>
      <c r="AV62" s="215"/>
      <c r="AW62" s="215"/>
      <c r="AX62" s="215"/>
      <c r="AY62" s="215"/>
      <c r="AZ62" s="215"/>
      <c r="BA62" s="215"/>
      <c r="BB62" s="215"/>
      <c r="BC62" s="21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1"/>
      <c r="B63" s="212"/>
      <c r="C63" s="212"/>
      <c r="D63" s="213"/>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17"/>
      <c r="AQ63" s="218"/>
      <c r="AR63" s="218"/>
      <c r="AS63" s="218"/>
      <c r="AT63" s="219"/>
      <c r="AU63" s="214"/>
      <c r="AV63" s="215"/>
      <c r="AW63" s="215"/>
      <c r="AX63" s="215"/>
      <c r="AY63" s="215"/>
      <c r="AZ63" s="215"/>
      <c r="BA63" s="215"/>
      <c r="BB63" s="215"/>
      <c r="BC63" s="21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1"/>
      <c r="B64" s="212"/>
      <c r="C64" s="212"/>
      <c r="D64" s="213"/>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17"/>
      <c r="AQ64" s="218"/>
      <c r="AR64" s="218"/>
      <c r="AS64" s="218"/>
      <c r="AT64" s="219"/>
      <c r="AU64" s="214"/>
      <c r="AV64" s="215"/>
      <c r="AW64" s="215"/>
      <c r="AX64" s="215"/>
      <c r="AY64" s="215"/>
      <c r="AZ64" s="215"/>
      <c r="BA64" s="215"/>
      <c r="BB64" s="215"/>
      <c r="BC64" s="21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1"/>
      <c r="B65" s="212"/>
      <c r="C65" s="212"/>
      <c r="D65" s="213"/>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17"/>
      <c r="AQ65" s="218"/>
      <c r="AR65" s="218"/>
      <c r="AS65" s="218"/>
      <c r="AT65" s="219"/>
      <c r="AU65" s="214"/>
      <c r="AV65" s="215"/>
      <c r="AW65" s="215"/>
      <c r="AX65" s="215"/>
      <c r="AY65" s="215"/>
      <c r="AZ65" s="215"/>
      <c r="BA65" s="215"/>
      <c r="BB65" s="215"/>
      <c r="BC65" s="21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1"/>
      <c r="B66" s="212"/>
      <c r="C66" s="212"/>
      <c r="D66" s="213"/>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17"/>
      <c r="AQ66" s="218"/>
      <c r="AR66" s="218"/>
      <c r="AS66" s="218"/>
      <c r="AT66" s="219"/>
      <c r="AU66" s="214"/>
      <c r="AV66" s="215"/>
      <c r="AW66" s="215"/>
      <c r="AX66" s="215"/>
      <c r="AY66" s="215"/>
      <c r="AZ66" s="215"/>
      <c r="BA66" s="215"/>
      <c r="BB66" s="215"/>
      <c r="BC66" s="21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1"/>
      <c r="B67" s="212"/>
      <c r="C67" s="212"/>
      <c r="D67" s="213"/>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17"/>
      <c r="AQ67" s="218"/>
      <c r="AR67" s="218"/>
      <c r="AS67" s="218"/>
      <c r="AT67" s="219"/>
      <c r="AU67" s="214"/>
      <c r="AV67" s="215"/>
      <c r="AW67" s="215"/>
      <c r="AX67" s="215"/>
      <c r="AY67" s="215"/>
      <c r="AZ67" s="215"/>
      <c r="BA67" s="215"/>
      <c r="BB67" s="215"/>
      <c r="BC67" s="21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1"/>
      <c r="B68" s="212"/>
      <c r="C68" s="212"/>
      <c r="D68" s="213"/>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17"/>
      <c r="AQ68" s="218"/>
      <c r="AR68" s="218"/>
      <c r="AS68" s="218"/>
      <c r="AT68" s="219"/>
      <c r="AU68" s="214"/>
      <c r="AV68" s="215"/>
      <c r="AW68" s="215"/>
      <c r="AX68" s="215"/>
      <c r="AY68" s="215"/>
      <c r="AZ68" s="215"/>
      <c r="BA68" s="215"/>
      <c r="BB68" s="215"/>
      <c r="BC68" s="21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1"/>
      <c r="B69" s="212"/>
      <c r="C69" s="212"/>
      <c r="D69" s="213"/>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17"/>
      <c r="AQ69" s="218"/>
      <c r="AR69" s="218"/>
      <c r="AS69" s="218"/>
      <c r="AT69" s="219"/>
      <c r="AU69" s="214"/>
      <c r="AV69" s="215"/>
      <c r="AW69" s="215"/>
      <c r="AX69" s="215"/>
      <c r="AY69" s="215"/>
      <c r="AZ69" s="215"/>
      <c r="BA69" s="215"/>
      <c r="BB69" s="215"/>
      <c r="BC69" s="21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1"/>
      <c r="B70" s="212"/>
      <c r="C70" s="212"/>
      <c r="D70" s="213"/>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17"/>
      <c r="AQ70" s="218"/>
      <c r="AR70" s="218"/>
      <c r="AS70" s="218"/>
      <c r="AT70" s="219"/>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1"/>
      <c r="B71" s="212"/>
      <c r="C71" s="212"/>
      <c r="D71" s="213"/>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17"/>
      <c r="AQ71" s="218"/>
      <c r="AR71" s="218"/>
      <c r="AS71" s="218"/>
      <c r="AT71" s="219"/>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1"/>
      <c r="B72" s="212"/>
      <c r="C72" s="212"/>
      <c r="D72" s="213"/>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17"/>
      <c r="AQ72" s="218"/>
      <c r="AR72" s="218"/>
      <c r="AS72" s="218"/>
      <c r="AT72" s="219"/>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1"/>
      <c r="B73" s="212"/>
      <c r="C73" s="212"/>
      <c r="D73" s="213"/>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17"/>
      <c r="AQ73" s="218"/>
      <c r="AR73" s="218"/>
      <c r="AS73" s="218"/>
      <c r="AT73" s="219"/>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1"/>
      <c r="B74" s="212"/>
      <c r="C74" s="212"/>
      <c r="D74" s="213"/>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17"/>
      <c r="AQ74" s="218"/>
      <c r="AR74" s="218"/>
      <c r="AS74" s="218"/>
      <c r="AT74" s="219"/>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1"/>
      <c r="B75" s="212"/>
      <c r="C75" s="212"/>
      <c r="D75" s="213"/>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17"/>
      <c r="AQ75" s="218"/>
      <c r="AR75" s="218"/>
      <c r="AS75" s="218"/>
      <c r="AT75" s="219"/>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1"/>
      <c r="B76" s="212"/>
      <c r="C76" s="212"/>
      <c r="D76" s="213"/>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17"/>
      <c r="AQ76" s="218"/>
      <c r="AR76" s="218"/>
      <c r="AS76" s="218"/>
      <c r="AT76" s="219"/>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1"/>
      <c r="B77" s="212"/>
      <c r="C77" s="212"/>
      <c r="D77" s="213"/>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17"/>
      <c r="AQ77" s="218"/>
      <c r="AR77" s="218"/>
      <c r="AS77" s="218"/>
      <c r="AT77" s="219"/>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1"/>
      <c r="B78" s="212"/>
      <c r="C78" s="212"/>
      <c r="D78" s="213"/>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17"/>
      <c r="AQ78" s="218"/>
      <c r="AR78" s="218"/>
      <c r="AS78" s="218"/>
      <c r="AT78" s="219"/>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1"/>
      <c r="B79" s="212"/>
      <c r="C79" s="212"/>
      <c r="D79" s="213"/>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17"/>
      <c r="AQ79" s="218"/>
      <c r="AR79" s="218"/>
      <c r="AS79" s="218"/>
      <c r="AT79" s="219"/>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1"/>
      <c r="B80" s="212"/>
      <c r="C80" s="212"/>
      <c r="D80" s="213"/>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17"/>
      <c r="AQ80" s="218"/>
      <c r="AR80" s="218"/>
      <c r="AS80" s="218"/>
      <c r="AT80" s="219"/>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1"/>
      <c r="B81" s="212"/>
      <c r="C81" s="212"/>
      <c r="D81" s="213"/>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17"/>
      <c r="AQ81" s="218"/>
      <c r="AR81" s="218"/>
      <c r="AS81" s="218"/>
      <c r="AT81" s="219"/>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1"/>
      <c r="B82" s="212"/>
      <c r="C82" s="212"/>
      <c r="D82" s="213"/>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17"/>
      <c r="AQ82" s="218"/>
      <c r="AR82" s="218"/>
      <c r="AS82" s="218"/>
      <c r="AT82" s="219"/>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1"/>
      <c r="B83" s="212"/>
      <c r="C83" s="212"/>
      <c r="D83" s="213"/>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17"/>
      <c r="AQ83" s="218"/>
      <c r="AR83" s="218"/>
      <c r="AS83" s="218"/>
      <c r="AT83" s="219"/>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1"/>
      <c r="B84" s="212"/>
      <c r="C84" s="212"/>
      <c r="D84" s="213"/>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17"/>
      <c r="AQ84" s="218"/>
      <c r="AR84" s="218"/>
      <c r="AS84" s="218"/>
      <c r="AT84" s="219"/>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1"/>
      <c r="B85" s="212"/>
      <c r="C85" s="212"/>
      <c r="D85" s="213"/>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17"/>
      <c r="AQ85" s="218"/>
      <c r="AR85" s="218"/>
      <c r="AS85" s="218"/>
      <c r="AT85" s="219"/>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1"/>
      <c r="B86" s="212"/>
      <c r="C86" s="212"/>
      <c r="D86" s="213"/>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17"/>
      <c r="AQ86" s="218"/>
      <c r="AR86" s="218"/>
      <c r="AS86" s="218"/>
      <c r="AT86" s="219"/>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1"/>
      <c r="B87" s="212"/>
      <c r="C87" s="212"/>
      <c r="D87" s="213"/>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17"/>
      <c r="AQ87" s="218"/>
      <c r="AR87" s="218"/>
      <c r="AS87" s="218"/>
      <c r="AT87" s="219"/>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1"/>
      <c r="B88" s="212"/>
      <c r="C88" s="212"/>
      <c r="D88" s="213"/>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17"/>
      <c r="AQ88" s="218"/>
      <c r="AR88" s="218"/>
      <c r="AS88" s="218"/>
      <c r="AT88" s="219"/>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1"/>
      <c r="B89" s="212"/>
      <c r="C89" s="212"/>
      <c r="D89" s="213"/>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17"/>
      <c r="AQ89" s="218"/>
      <c r="AR89" s="218"/>
      <c r="AS89" s="218"/>
      <c r="AT89" s="219"/>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1"/>
      <c r="B90" s="212"/>
      <c r="C90" s="212"/>
      <c r="D90" s="213"/>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17"/>
      <c r="AQ90" s="218"/>
      <c r="AR90" s="218"/>
      <c r="AS90" s="218"/>
      <c r="AT90" s="219"/>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1"/>
      <c r="B91" s="212"/>
      <c r="C91" s="212"/>
      <c r="D91" s="213"/>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17"/>
      <c r="AQ91" s="218"/>
      <c r="AR91" s="218"/>
      <c r="AS91" s="218"/>
      <c r="AT91" s="219"/>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1"/>
      <c r="B92" s="212"/>
      <c r="C92" s="212"/>
      <c r="D92" s="213"/>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17"/>
      <c r="AQ92" s="218"/>
      <c r="AR92" s="218"/>
      <c r="AS92" s="218"/>
      <c r="AT92" s="219"/>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1"/>
      <c r="B93" s="212"/>
      <c r="C93" s="212"/>
      <c r="D93" s="213"/>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17"/>
      <c r="AQ93" s="218"/>
      <c r="AR93" s="218"/>
      <c r="AS93" s="218"/>
      <c r="AT93" s="219"/>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1"/>
      <c r="B94" s="212"/>
      <c r="C94" s="212"/>
      <c r="D94" s="213"/>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17"/>
      <c r="AQ94" s="218"/>
      <c r="AR94" s="218"/>
      <c r="AS94" s="218"/>
      <c r="AT94" s="219"/>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1"/>
      <c r="B95" s="212"/>
      <c r="C95" s="212"/>
      <c r="D95" s="213"/>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17"/>
      <c r="AQ95" s="218"/>
      <c r="AR95" s="218"/>
      <c r="AS95" s="218"/>
      <c r="AT95" s="219"/>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1"/>
      <c r="B96" s="212"/>
      <c r="C96" s="212"/>
      <c r="D96" s="213"/>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17"/>
      <c r="AQ96" s="218"/>
      <c r="AR96" s="218"/>
      <c r="AS96" s="218"/>
      <c r="AT96" s="219"/>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1"/>
      <c r="B97" s="212"/>
      <c r="C97" s="212"/>
      <c r="D97" s="213"/>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17"/>
      <c r="AQ97" s="218"/>
      <c r="AR97" s="218"/>
      <c r="AS97" s="218"/>
      <c r="AT97" s="219"/>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1"/>
      <c r="B98" s="212"/>
      <c r="C98" s="212"/>
      <c r="D98" s="213"/>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17"/>
      <c r="AQ98" s="218"/>
      <c r="AR98" s="218"/>
      <c r="AS98" s="218"/>
      <c r="AT98" s="219"/>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1"/>
      <c r="B99" s="212"/>
      <c r="C99" s="212"/>
      <c r="D99" s="213"/>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17"/>
      <c r="AQ99" s="218"/>
      <c r="AR99" s="218"/>
      <c r="AS99" s="218"/>
      <c r="AT99" s="219"/>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1"/>
      <c r="B100" s="212"/>
      <c r="C100" s="212"/>
      <c r="D100" s="213"/>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17"/>
      <c r="AQ100" s="218"/>
      <c r="AR100" s="218"/>
      <c r="AS100" s="218"/>
      <c r="AT100" s="219"/>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1"/>
      <c r="B101" s="212"/>
      <c r="C101" s="212"/>
      <c r="D101" s="213"/>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17"/>
      <c r="AQ101" s="218"/>
      <c r="AR101" s="218"/>
      <c r="AS101" s="218"/>
      <c r="AT101" s="219"/>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1"/>
      <c r="B102" s="212"/>
      <c r="C102" s="212"/>
      <c r="D102" s="213"/>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17"/>
      <c r="AQ102" s="218"/>
      <c r="AR102" s="218"/>
      <c r="AS102" s="218"/>
      <c r="AT102" s="219"/>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1"/>
      <c r="B103" s="212"/>
      <c r="C103" s="212"/>
      <c r="D103" s="213"/>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17"/>
      <c r="AQ103" s="218"/>
      <c r="AR103" s="218"/>
      <c r="AS103" s="218"/>
      <c r="AT103" s="219"/>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7"/>
      <c r="B104" s="238"/>
      <c r="C104" s="238"/>
      <c r="D104" s="238"/>
      <c r="E104" s="239"/>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39"/>
      <c r="AZ104" s="239"/>
      <c r="BA104" s="239"/>
      <c r="BB104" s="239"/>
      <c r="BC104" s="239"/>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53"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愛理</dc:creator>
  <cp:lastModifiedBy>山中 愛理</cp:lastModifiedBy>
  <cp:lastPrinted>2024-06-20T05:34:55Z</cp:lastPrinted>
  <dcterms:created xsi:type="dcterms:W3CDTF">2010-08-24T08:00:05Z</dcterms:created>
  <dcterms:modified xsi:type="dcterms:W3CDTF">2024-06-26T01:53:34Z</dcterms:modified>
</cp:coreProperties>
</file>