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2003sv30\高齢介護室\高齢政策G\108_避難行動要支援者関係\02個別避難計画\"/>
    </mc:Choice>
  </mc:AlternateContent>
  <xr:revisionPtr revIDLastSave="0" documentId="13_ncr:1_{3E0FAEDD-17D1-400A-B17C-BC516F9EBFEF}" xr6:coauthVersionLast="36" xr6:coauthVersionMax="36" xr10:uidLastSave="{00000000-0000-0000-0000-000000000000}"/>
  <bookViews>
    <workbookView xWindow="0" yWindow="0" windowWidth="20490" windowHeight="7455" tabRatio="599" xr2:uid="{BD26F3C6-AA4D-4406-9735-1DADBDD8CCC7}"/>
  </bookViews>
  <sheets>
    <sheet name="作成方法" sheetId="2" r:id="rId1"/>
    <sheet name="内容チェックリスト" sheetId="14" r:id="rId2"/>
    <sheet name="入力用" sheetId="1" r:id="rId3"/>
    <sheet name="手書き用（利用者及び家族が記入する場合のみ）" sheetId="26" r:id="rId4"/>
    <sheet name="No.1～10出力用" sheetId="3" r:id="rId5"/>
    <sheet name="No.11～20出力用" sheetId="17" r:id="rId6"/>
    <sheet name="No.21～30出力用" sheetId="18" r:id="rId7"/>
    <sheet name="No.31～40出力用" sheetId="19" r:id="rId8"/>
    <sheet name="No.41～50出力用" sheetId="20" r:id="rId9"/>
    <sheet name="No.51～60出力用" sheetId="21" r:id="rId10"/>
    <sheet name="No.61～70出力用" sheetId="22" r:id="rId11"/>
    <sheet name="No.71～80出力用" sheetId="23" r:id="rId12"/>
    <sheet name="No.81～90出力用" sheetId="24" r:id="rId13"/>
    <sheet name="No.91～100出力用" sheetId="25" r:id="rId14"/>
    <sheet name="対象外施設一覧" sheetId="15" r:id="rId15"/>
    <sheet name="リスト用（削除禁止）" sheetId="4" r:id="rId16"/>
  </sheets>
  <definedNames>
    <definedName name="_xlnm._FilterDatabase" localSheetId="2" hidden="1">入力用!$A$1:$CJ$1</definedName>
    <definedName name="OLE_LINK14" localSheetId="4">'No.1～10出力用'!#REF!</definedName>
    <definedName name="OLE_LINK14" localSheetId="5">'No.11～20出力用'!#REF!</definedName>
    <definedName name="OLE_LINK14" localSheetId="6">'No.21～30出力用'!#REF!</definedName>
    <definedName name="OLE_LINK14" localSheetId="7">'No.31～40出力用'!#REF!</definedName>
    <definedName name="OLE_LINK14" localSheetId="8">'No.41～50出力用'!#REF!</definedName>
    <definedName name="OLE_LINK14" localSheetId="9">'No.51～60出力用'!#REF!</definedName>
    <definedName name="OLE_LINK14" localSheetId="10">'No.61～70出力用'!#REF!</definedName>
    <definedName name="OLE_LINK14" localSheetId="11">'No.71～80出力用'!#REF!</definedName>
    <definedName name="OLE_LINK14" localSheetId="12">'No.81～90出力用'!#REF!</definedName>
    <definedName name="OLE_LINK14" localSheetId="13">'No.91～100出力用'!#REF!</definedName>
    <definedName name="OLE_LINK14" localSheetId="3">'手書き用（利用者及び家族が記入する場合のみ）'!#REF!</definedName>
    <definedName name="OLE_LINK16" localSheetId="4">'No.1～10出力用'!$A$15</definedName>
    <definedName name="OLE_LINK16" localSheetId="5">'No.11～20出力用'!$A$15</definedName>
    <definedName name="OLE_LINK16" localSheetId="6">'No.21～30出力用'!$A$15</definedName>
    <definedName name="OLE_LINK16" localSheetId="7">'No.31～40出力用'!$A$15</definedName>
    <definedName name="OLE_LINK16" localSheetId="8">'No.41～50出力用'!$A$15</definedName>
    <definedName name="OLE_LINK16" localSheetId="9">'No.51～60出力用'!$A$15</definedName>
    <definedName name="OLE_LINK16" localSheetId="10">'No.61～70出力用'!$A$15</definedName>
    <definedName name="OLE_LINK16" localSheetId="11">'No.71～80出力用'!$A$15</definedName>
    <definedName name="OLE_LINK16" localSheetId="12">'No.81～90出力用'!$A$15</definedName>
    <definedName name="OLE_LINK16" localSheetId="13">'No.91～100出力用'!$A$15</definedName>
    <definedName name="OLE_LINK16" localSheetId="3">'手書き用（利用者及び家族が記入する場合のみ）'!$A$15</definedName>
    <definedName name="_xlnm.Print_Area" localSheetId="4">'No.1～10出力用'!$A$3:$HB$73</definedName>
    <definedName name="_xlnm.Print_Area" localSheetId="5">'No.11～20出力用'!$A$3:$HB$73</definedName>
    <definedName name="_xlnm.Print_Area" localSheetId="6">'No.21～30出力用'!$A$3:$HB$73</definedName>
    <definedName name="_xlnm.Print_Area" localSheetId="7">'No.31～40出力用'!$A$3:$HB$73</definedName>
    <definedName name="_xlnm.Print_Area" localSheetId="8">'No.41～50出力用'!$A$3:$HB$73</definedName>
    <definedName name="_xlnm.Print_Area" localSheetId="9">'No.51～60出力用'!$A$3:$HB$73</definedName>
    <definedName name="_xlnm.Print_Area" localSheetId="10">'No.61～70出力用'!$A$3:$HB$73</definedName>
    <definedName name="_xlnm.Print_Area" localSheetId="11">'No.71～80出力用'!$A$3:$HB$73</definedName>
    <definedName name="_xlnm.Print_Area" localSheetId="12">'No.81～90出力用'!$A$3:$HB$73</definedName>
    <definedName name="_xlnm.Print_Area" localSheetId="13">'No.91～100出力用'!$A$3:$HB$73</definedName>
    <definedName name="_xlnm.Print_Area" localSheetId="3">'手書き用（利用者及び家族が記入する場合のみ）'!$A$3:$U$75</definedName>
    <definedName name="_xlnm.Print_Area" localSheetId="1">内容チェックリスト!$A$1:$F$38</definedName>
    <definedName name="_xlnm.Print_Titles" localSheetId="14">対象外施設一覧!$1:$2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W63" i="25" l="1"/>
  <c r="GM63" i="25"/>
  <c r="GJ59" i="25"/>
  <c r="GM58" i="25"/>
  <c r="GW57" i="25"/>
  <c r="GR57" i="25"/>
  <c r="GM57" i="25"/>
  <c r="GM56" i="25"/>
  <c r="GW55" i="25"/>
  <c r="GR55" i="25"/>
  <c r="GM55" i="25"/>
  <c r="GJ53" i="25"/>
  <c r="GU52" i="25"/>
  <c r="GS52" i="25"/>
  <c r="GQ52" i="25"/>
  <c r="GS51" i="25"/>
  <c r="GQ51" i="25"/>
  <c r="GJ49" i="25"/>
  <c r="GL48" i="25"/>
  <c r="GH48" i="25"/>
  <c r="GR47" i="25"/>
  <c r="GH47" i="25"/>
  <c r="GR46" i="25"/>
  <c r="GH46" i="25"/>
  <c r="GR45" i="25"/>
  <c r="GH45" i="25"/>
  <c r="GR44" i="25"/>
  <c r="GH44" i="25"/>
  <c r="GR43" i="25"/>
  <c r="GH43" i="25"/>
  <c r="GR42" i="25"/>
  <c r="GH42" i="25"/>
  <c r="GM40" i="25"/>
  <c r="GW39" i="25"/>
  <c r="GR39" i="25"/>
  <c r="GM39" i="25"/>
  <c r="GM38" i="25"/>
  <c r="GW37" i="25"/>
  <c r="GR37" i="25"/>
  <c r="GM37" i="25"/>
  <c r="GW35" i="25"/>
  <c r="GR35" i="25"/>
  <c r="GM35" i="25"/>
  <c r="GW34" i="25"/>
  <c r="GR34" i="25"/>
  <c r="GM34" i="25"/>
  <c r="GU33" i="25"/>
  <c r="GQ33" i="25"/>
  <c r="GO33" i="25"/>
  <c r="GQ31" i="25"/>
  <c r="GH31" i="25"/>
  <c r="GT30" i="25"/>
  <c r="GQ30" i="25"/>
  <c r="GL30" i="25"/>
  <c r="GH30" i="25"/>
  <c r="GV28" i="25"/>
  <c r="GO28" i="25"/>
  <c r="GL28" i="25"/>
  <c r="GN27" i="25"/>
  <c r="GJ27" i="25"/>
  <c r="GV26" i="25"/>
  <c r="GO26" i="25"/>
  <c r="GJ26" i="25"/>
  <c r="GJ25" i="25"/>
  <c r="GJ24" i="25"/>
  <c r="GJ23" i="25"/>
  <c r="GJ22" i="25"/>
  <c r="GJ21" i="25"/>
  <c r="GJ20" i="25"/>
  <c r="GJ18" i="25"/>
  <c r="GU17" i="25"/>
  <c r="GS16" i="25"/>
  <c r="GO16" i="25"/>
  <c r="GM16" i="25"/>
  <c r="GY15" i="25"/>
  <c r="GW15" i="25"/>
  <c r="GS15" i="25"/>
  <c r="GM15" i="25"/>
  <c r="GR14" i="25"/>
  <c r="GV12" i="25"/>
  <c r="GJ12" i="25"/>
  <c r="GV11" i="25"/>
  <c r="GJ11" i="25"/>
  <c r="GY10" i="25"/>
  <c r="GU10" i="25"/>
  <c r="GJ10" i="25"/>
  <c r="GQ9" i="25"/>
  <c r="GJ9" i="25"/>
  <c r="GV8" i="25"/>
  <c r="GM8" i="25"/>
  <c r="GM7" i="25"/>
  <c r="GM6" i="25"/>
  <c r="HA5" i="25"/>
  <c r="GX5" i="25"/>
  <c r="GM5" i="25"/>
  <c r="GV4" i="25"/>
  <c r="GB63" i="25"/>
  <c r="FR63" i="25"/>
  <c r="FO59" i="25"/>
  <c r="FR58" i="25"/>
  <c r="GB57" i="25"/>
  <c r="FW57" i="25"/>
  <c r="FR57" i="25"/>
  <c r="FR56" i="25"/>
  <c r="GB55" i="25"/>
  <c r="FW55" i="25"/>
  <c r="FR55" i="25"/>
  <c r="FO53" i="25"/>
  <c r="FZ52" i="25"/>
  <c r="FX52" i="25"/>
  <c r="FV52" i="25"/>
  <c r="FX51" i="25"/>
  <c r="FV51" i="25"/>
  <c r="FO49" i="25"/>
  <c r="FQ48" i="25"/>
  <c r="FM48" i="25"/>
  <c r="FW47" i="25"/>
  <c r="FM47" i="25"/>
  <c r="FW46" i="25"/>
  <c r="FM46" i="25"/>
  <c r="FW45" i="25"/>
  <c r="FM45" i="25"/>
  <c r="FW44" i="25"/>
  <c r="FM44" i="25"/>
  <c r="FW43" i="25"/>
  <c r="FM43" i="25"/>
  <c r="FW42" i="25"/>
  <c r="FM42" i="25"/>
  <c r="FR40" i="25"/>
  <c r="GB39" i="25"/>
  <c r="FW39" i="25"/>
  <c r="FR39" i="25"/>
  <c r="FR38" i="25"/>
  <c r="GB37" i="25"/>
  <c r="FW37" i="25"/>
  <c r="FR37" i="25"/>
  <c r="GB35" i="25"/>
  <c r="FW35" i="25"/>
  <c r="FR35" i="25"/>
  <c r="GB34" i="25"/>
  <c r="FW34" i="25"/>
  <c r="FR34" i="25"/>
  <c r="FZ33" i="25"/>
  <c r="FV33" i="25"/>
  <c r="FT33" i="25"/>
  <c r="FV31" i="25"/>
  <c r="FM31" i="25"/>
  <c r="FY30" i="25"/>
  <c r="FV30" i="25"/>
  <c r="FQ30" i="25"/>
  <c r="FM30" i="25"/>
  <c r="GA28" i="25"/>
  <c r="FT28" i="25"/>
  <c r="FQ28" i="25"/>
  <c r="FS27" i="25"/>
  <c r="FO27" i="25"/>
  <c r="GA26" i="25"/>
  <c r="FT26" i="25"/>
  <c r="FO26" i="25"/>
  <c r="FO25" i="25"/>
  <c r="FO24" i="25"/>
  <c r="FO23" i="25"/>
  <c r="FO22" i="25"/>
  <c r="FO21" i="25"/>
  <c r="FO20" i="25"/>
  <c r="FO18" i="25"/>
  <c r="FZ17" i="25"/>
  <c r="FX16" i="25"/>
  <c r="FT16" i="25"/>
  <c r="FR16" i="25"/>
  <c r="GD15" i="25"/>
  <c r="GB15" i="25"/>
  <c r="FX15" i="25"/>
  <c r="FR15" i="25"/>
  <c r="FW14" i="25"/>
  <c r="GA12" i="25"/>
  <c r="FO12" i="25"/>
  <c r="GA11" i="25"/>
  <c r="FO11" i="25"/>
  <c r="GD10" i="25"/>
  <c r="FZ10" i="25"/>
  <c r="FO10" i="25"/>
  <c r="FV9" i="25"/>
  <c r="FO9" i="25"/>
  <c r="GA8" i="25"/>
  <c r="FR8" i="25"/>
  <c r="FR7" i="25"/>
  <c r="FR6" i="25"/>
  <c r="GF5" i="25"/>
  <c r="GC5" i="25"/>
  <c r="FR5" i="25"/>
  <c r="GA4" i="25"/>
  <c r="FG63" i="25"/>
  <c r="EW63" i="25"/>
  <c r="ET59" i="25"/>
  <c r="EW58" i="25"/>
  <c r="FG57" i="25"/>
  <c r="FB57" i="25"/>
  <c r="EW57" i="25"/>
  <c r="EW56" i="25"/>
  <c r="FG55" i="25"/>
  <c r="FB55" i="25"/>
  <c r="EW55" i="25"/>
  <c r="ET53" i="25"/>
  <c r="FE52" i="25"/>
  <c r="FC52" i="25"/>
  <c r="FA52" i="25"/>
  <c r="FC51" i="25"/>
  <c r="FA51" i="25"/>
  <c r="ET49" i="25"/>
  <c r="EV48" i="25"/>
  <c r="ER48" i="25"/>
  <c r="FB47" i="25"/>
  <c r="ER47" i="25"/>
  <c r="FB46" i="25"/>
  <c r="ER46" i="25"/>
  <c r="FB45" i="25"/>
  <c r="ER45" i="25"/>
  <c r="FB44" i="25"/>
  <c r="ER44" i="25"/>
  <c r="FB43" i="25"/>
  <c r="ER43" i="25"/>
  <c r="FB42" i="25"/>
  <c r="ER42" i="25"/>
  <c r="EW40" i="25"/>
  <c r="FG39" i="25"/>
  <c r="FB39" i="25"/>
  <c r="EW39" i="25"/>
  <c r="EW38" i="25"/>
  <c r="FG37" i="25"/>
  <c r="FB37" i="25"/>
  <c r="EW37" i="25"/>
  <c r="FG35" i="25"/>
  <c r="FB35" i="25"/>
  <c r="EW35" i="25"/>
  <c r="FG34" i="25"/>
  <c r="FB34" i="25"/>
  <c r="EW34" i="25"/>
  <c r="FE33" i="25"/>
  <c r="FA33" i="25"/>
  <c r="EY33" i="25"/>
  <c r="FA31" i="25"/>
  <c r="ER31" i="25"/>
  <c r="FD30" i="25"/>
  <c r="FA30" i="25"/>
  <c r="EV30" i="25"/>
  <c r="ER30" i="25"/>
  <c r="FF28" i="25"/>
  <c r="EY28" i="25"/>
  <c r="EV28" i="25"/>
  <c r="EX27" i="25"/>
  <c r="ET27" i="25"/>
  <c r="FF26" i="25"/>
  <c r="EY26" i="25"/>
  <c r="ET26" i="25"/>
  <c r="ET25" i="25"/>
  <c r="ET24" i="25"/>
  <c r="ET23" i="25"/>
  <c r="ET22" i="25"/>
  <c r="ET21" i="25"/>
  <c r="ET20" i="25"/>
  <c r="ET18" i="25"/>
  <c r="FE17" i="25"/>
  <c r="FC16" i="25"/>
  <c r="EY16" i="25"/>
  <c r="EW16" i="25"/>
  <c r="FI15" i="25"/>
  <c r="FG15" i="25"/>
  <c r="FC15" i="25"/>
  <c r="EW15" i="25"/>
  <c r="FB14" i="25"/>
  <c r="FF12" i="25"/>
  <c r="ET12" i="25"/>
  <c r="FF11" i="25"/>
  <c r="ET11" i="25"/>
  <c r="FI10" i="25"/>
  <c r="FE10" i="25"/>
  <c r="ET10" i="25"/>
  <c r="FA9" i="25"/>
  <c r="ET9" i="25"/>
  <c r="FF8" i="25"/>
  <c r="EW8" i="25"/>
  <c r="EW7" i="25"/>
  <c r="EW6" i="25"/>
  <c r="FK5" i="25"/>
  <c r="FH5" i="25"/>
  <c r="EW5" i="25"/>
  <c r="FF4" i="25"/>
  <c r="EL63" i="25"/>
  <c r="EB63" i="25"/>
  <c r="DY59" i="25"/>
  <c r="EB58" i="25"/>
  <c r="EL57" i="25"/>
  <c r="EG57" i="25"/>
  <c r="EB57" i="25"/>
  <c r="EB56" i="25"/>
  <c r="EL55" i="25"/>
  <c r="EG55" i="25"/>
  <c r="EB55" i="25"/>
  <c r="DY53" i="25"/>
  <c r="EJ52" i="25"/>
  <c r="EH52" i="25"/>
  <c r="EF52" i="25"/>
  <c r="EH51" i="25"/>
  <c r="EF51" i="25"/>
  <c r="DY49" i="25"/>
  <c r="EA48" i="25"/>
  <c r="DW48" i="25"/>
  <c r="EG47" i="25"/>
  <c r="DW47" i="25"/>
  <c r="EG46" i="25"/>
  <c r="DW46" i="25"/>
  <c r="EG45" i="25"/>
  <c r="DW45" i="25"/>
  <c r="EG44" i="25"/>
  <c r="DW44" i="25"/>
  <c r="EG43" i="25"/>
  <c r="DW43" i="25"/>
  <c r="EG42" i="25"/>
  <c r="DW42" i="25"/>
  <c r="EB40" i="25"/>
  <c r="EL39" i="25"/>
  <c r="EG39" i="25"/>
  <c r="EB39" i="25"/>
  <c r="EB38" i="25"/>
  <c r="EL37" i="25"/>
  <c r="EG37" i="25"/>
  <c r="EB37" i="25"/>
  <c r="EL35" i="25"/>
  <c r="EG35" i="25"/>
  <c r="EB35" i="25"/>
  <c r="EL34" i="25"/>
  <c r="EG34" i="25"/>
  <c r="EB34" i="25"/>
  <c r="EJ33" i="25"/>
  <c r="EF33" i="25"/>
  <c r="ED33" i="25"/>
  <c r="EF31" i="25"/>
  <c r="DW31" i="25"/>
  <c r="EI30" i="25"/>
  <c r="EF30" i="25"/>
  <c r="EA30" i="25"/>
  <c r="DW30" i="25"/>
  <c r="EK28" i="25"/>
  <c r="ED28" i="25"/>
  <c r="EA28" i="25"/>
  <c r="EC27" i="25"/>
  <c r="DY27" i="25"/>
  <c r="EK26" i="25"/>
  <c r="ED26" i="25"/>
  <c r="DY26" i="25"/>
  <c r="DY25" i="25"/>
  <c r="DY24" i="25"/>
  <c r="DY23" i="25"/>
  <c r="DY22" i="25"/>
  <c r="DY21" i="25"/>
  <c r="DY20" i="25"/>
  <c r="DY18" i="25"/>
  <c r="EJ17" i="25"/>
  <c r="EH16" i="25"/>
  <c r="ED16" i="25"/>
  <c r="EB16" i="25"/>
  <c r="EN15" i="25"/>
  <c r="EL15" i="25"/>
  <c r="EH15" i="25"/>
  <c r="EB15" i="25"/>
  <c r="EG14" i="25"/>
  <c r="EK12" i="25"/>
  <c r="DY12" i="25"/>
  <c r="EK11" i="25"/>
  <c r="DY11" i="25"/>
  <c r="EN10" i="25"/>
  <c r="EJ10" i="25"/>
  <c r="DY10" i="25"/>
  <c r="EF9" i="25"/>
  <c r="DY9" i="25"/>
  <c r="EK8" i="25"/>
  <c r="EB8" i="25"/>
  <c r="EB7" i="25"/>
  <c r="EB6" i="25"/>
  <c r="EP5" i="25"/>
  <c r="EM5" i="25"/>
  <c r="EB5" i="25"/>
  <c r="EK4" i="25"/>
  <c r="DQ63" i="25"/>
  <c r="DG63" i="25"/>
  <c r="DD59" i="25"/>
  <c r="DG58" i="25"/>
  <c r="DQ57" i="25"/>
  <c r="DL57" i="25"/>
  <c r="DG57" i="25"/>
  <c r="DG56" i="25"/>
  <c r="DQ55" i="25"/>
  <c r="DL55" i="25"/>
  <c r="DG55" i="25"/>
  <c r="DD53" i="25"/>
  <c r="DO52" i="25"/>
  <c r="DM52" i="25"/>
  <c r="DK52" i="25"/>
  <c r="DM51" i="25"/>
  <c r="DK51" i="25"/>
  <c r="DD49" i="25"/>
  <c r="DF48" i="25"/>
  <c r="DB48" i="25"/>
  <c r="DL47" i="25"/>
  <c r="DB47" i="25"/>
  <c r="DL46" i="25"/>
  <c r="DB46" i="25"/>
  <c r="DL45" i="25"/>
  <c r="DB45" i="25"/>
  <c r="DL44" i="25"/>
  <c r="DB44" i="25"/>
  <c r="DL43" i="25"/>
  <c r="DB43" i="25"/>
  <c r="DL42" i="25"/>
  <c r="DB42" i="25"/>
  <c r="DG40" i="25"/>
  <c r="DQ39" i="25"/>
  <c r="DL39" i="25"/>
  <c r="DG39" i="25"/>
  <c r="DG38" i="25"/>
  <c r="DQ37" i="25"/>
  <c r="DL37" i="25"/>
  <c r="DG37" i="25"/>
  <c r="DQ35" i="25"/>
  <c r="DL35" i="25"/>
  <c r="DG35" i="25"/>
  <c r="DQ34" i="25"/>
  <c r="DL34" i="25"/>
  <c r="DG34" i="25"/>
  <c r="DO33" i="25"/>
  <c r="DK33" i="25"/>
  <c r="DI33" i="25"/>
  <c r="DK31" i="25"/>
  <c r="DB31" i="25"/>
  <c r="DN30" i="25"/>
  <c r="DK30" i="25"/>
  <c r="DF30" i="25"/>
  <c r="DB30" i="25"/>
  <c r="DP28" i="25"/>
  <c r="DI28" i="25"/>
  <c r="DF28" i="25"/>
  <c r="DH27" i="25"/>
  <c r="DD27" i="25"/>
  <c r="DP26" i="25"/>
  <c r="DI26" i="25"/>
  <c r="DD26" i="25"/>
  <c r="DD25" i="25"/>
  <c r="DD24" i="25"/>
  <c r="DD23" i="25"/>
  <c r="DD22" i="25"/>
  <c r="DD21" i="25"/>
  <c r="DD20" i="25"/>
  <c r="DD18" i="25"/>
  <c r="DO17" i="25"/>
  <c r="DM16" i="25"/>
  <c r="DI16" i="25"/>
  <c r="DG16" i="25"/>
  <c r="DS15" i="25"/>
  <c r="DQ15" i="25"/>
  <c r="DM15" i="25"/>
  <c r="DG15" i="25"/>
  <c r="DL14" i="25"/>
  <c r="DP12" i="25"/>
  <c r="DD12" i="25"/>
  <c r="DP11" i="25"/>
  <c r="DD11" i="25"/>
  <c r="DS10" i="25"/>
  <c r="DO10" i="25"/>
  <c r="DD10" i="25"/>
  <c r="DK9" i="25"/>
  <c r="DD9" i="25"/>
  <c r="DP8" i="25"/>
  <c r="DG8" i="25"/>
  <c r="DG7" i="25"/>
  <c r="DG6" i="25"/>
  <c r="DU5" i="25"/>
  <c r="DR5" i="25"/>
  <c r="DG5" i="25"/>
  <c r="DP4" i="25"/>
  <c r="CV63" i="25"/>
  <c r="CL63" i="25"/>
  <c r="CI59" i="25"/>
  <c r="CL58" i="25"/>
  <c r="CV57" i="25"/>
  <c r="CQ57" i="25"/>
  <c r="CL57" i="25"/>
  <c r="CL56" i="25"/>
  <c r="CV55" i="25"/>
  <c r="CQ55" i="25"/>
  <c r="CL55" i="25"/>
  <c r="CI53" i="25"/>
  <c r="CT52" i="25"/>
  <c r="CR52" i="25"/>
  <c r="CP52" i="25"/>
  <c r="CR51" i="25"/>
  <c r="CP51" i="25"/>
  <c r="CI49" i="25"/>
  <c r="CK48" i="25"/>
  <c r="CG48" i="25"/>
  <c r="CQ47" i="25"/>
  <c r="CG47" i="25"/>
  <c r="CQ46" i="25"/>
  <c r="CG46" i="25"/>
  <c r="CQ45" i="25"/>
  <c r="CG45" i="25"/>
  <c r="CQ44" i="25"/>
  <c r="CG44" i="25"/>
  <c r="CQ43" i="25"/>
  <c r="CG43" i="25"/>
  <c r="CQ42" i="25"/>
  <c r="CG42" i="25"/>
  <c r="CL40" i="25"/>
  <c r="CV39" i="25"/>
  <c r="CQ39" i="25"/>
  <c r="CL39" i="25"/>
  <c r="CL38" i="25"/>
  <c r="CV37" i="25"/>
  <c r="CQ37" i="25"/>
  <c r="CL37" i="25"/>
  <c r="CV35" i="25"/>
  <c r="CQ35" i="25"/>
  <c r="CL35" i="25"/>
  <c r="CV34" i="25"/>
  <c r="CQ34" i="25"/>
  <c r="CL34" i="25"/>
  <c r="CT33" i="25"/>
  <c r="CP33" i="25"/>
  <c r="CN33" i="25"/>
  <c r="CP31" i="25"/>
  <c r="CG31" i="25"/>
  <c r="CS30" i="25"/>
  <c r="CP30" i="25"/>
  <c r="CK30" i="25"/>
  <c r="CG30" i="25"/>
  <c r="CU28" i="25"/>
  <c r="CN28" i="25"/>
  <c r="CK28" i="25"/>
  <c r="CM27" i="25"/>
  <c r="CI27" i="25"/>
  <c r="CU26" i="25"/>
  <c r="CN26" i="25"/>
  <c r="CI26" i="25"/>
  <c r="CI25" i="25"/>
  <c r="CI24" i="25"/>
  <c r="CI23" i="25"/>
  <c r="CI22" i="25"/>
  <c r="CI21" i="25"/>
  <c r="CI20" i="25"/>
  <c r="CI18" i="25"/>
  <c r="CT17" i="25"/>
  <c r="CR16" i="25"/>
  <c r="CN16" i="25"/>
  <c r="CL16" i="25"/>
  <c r="CX15" i="25"/>
  <c r="CV15" i="25"/>
  <c r="CR15" i="25"/>
  <c r="CL15" i="25"/>
  <c r="CQ14" i="25"/>
  <c r="CU12" i="25"/>
  <c r="CI12" i="25"/>
  <c r="CU11" i="25"/>
  <c r="CI11" i="25"/>
  <c r="CX10" i="25"/>
  <c r="CT10" i="25"/>
  <c r="CI10" i="25"/>
  <c r="CP9" i="25"/>
  <c r="CI9" i="25"/>
  <c r="CU8" i="25"/>
  <c r="CL8" i="25"/>
  <c r="CL7" i="25"/>
  <c r="CL6" i="25"/>
  <c r="CZ5" i="25"/>
  <c r="CW5" i="25"/>
  <c r="CL5" i="25"/>
  <c r="CU4" i="25"/>
  <c r="CA63" i="25"/>
  <c r="BQ63" i="25"/>
  <c r="BN59" i="25"/>
  <c r="BQ58" i="25"/>
  <c r="CA57" i="25"/>
  <c r="BV57" i="25"/>
  <c r="BQ57" i="25"/>
  <c r="BQ56" i="25"/>
  <c r="CA55" i="25"/>
  <c r="BV55" i="25"/>
  <c r="BQ55" i="25"/>
  <c r="BN53" i="25"/>
  <c r="BY52" i="25"/>
  <c r="BW52" i="25"/>
  <c r="BU52" i="25"/>
  <c r="BW51" i="25"/>
  <c r="BU51" i="25"/>
  <c r="BN49" i="25"/>
  <c r="BP48" i="25"/>
  <c r="BL48" i="25"/>
  <c r="BV47" i="25"/>
  <c r="BL47" i="25"/>
  <c r="BV46" i="25"/>
  <c r="BL46" i="25"/>
  <c r="BV45" i="25"/>
  <c r="BL45" i="25"/>
  <c r="BV44" i="25"/>
  <c r="BL44" i="25"/>
  <c r="BV43" i="25"/>
  <c r="BL43" i="25"/>
  <c r="BV42" i="25"/>
  <c r="BL42" i="25"/>
  <c r="BQ40" i="25"/>
  <c r="CA39" i="25"/>
  <c r="BV39" i="25"/>
  <c r="BQ39" i="25"/>
  <c r="BQ38" i="25"/>
  <c r="CA37" i="25"/>
  <c r="BV37" i="25"/>
  <c r="BQ37" i="25"/>
  <c r="CA35" i="25"/>
  <c r="BV35" i="25"/>
  <c r="BQ35" i="25"/>
  <c r="CA34" i="25"/>
  <c r="BV34" i="25"/>
  <c r="BQ34" i="25"/>
  <c r="BY33" i="25"/>
  <c r="BU33" i="25"/>
  <c r="BS33" i="25"/>
  <c r="BU31" i="25"/>
  <c r="BL31" i="25"/>
  <c r="BX30" i="25"/>
  <c r="BU30" i="25"/>
  <c r="BP30" i="25"/>
  <c r="BL30" i="25"/>
  <c r="BZ28" i="25"/>
  <c r="BS28" i="25"/>
  <c r="BP28" i="25"/>
  <c r="BR27" i="25"/>
  <c r="BN27" i="25"/>
  <c r="BZ26" i="25"/>
  <c r="BS26" i="25"/>
  <c r="BN26" i="25"/>
  <c r="BN25" i="25"/>
  <c r="BN24" i="25"/>
  <c r="BN23" i="25"/>
  <c r="BN22" i="25"/>
  <c r="BN21" i="25"/>
  <c r="BN20" i="25"/>
  <c r="BN18" i="25"/>
  <c r="BY17" i="25"/>
  <c r="BW16" i="25"/>
  <c r="BS16" i="25"/>
  <c r="BQ16" i="25"/>
  <c r="CC15" i="25"/>
  <c r="CA15" i="25"/>
  <c r="BW15" i="25"/>
  <c r="BQ15" i="25"/>
  <c r="BV14" i="25"/>
  <c r="BZ12" i="25"/>
  <c r="BN12" i="25"/>
  <c r="BZ11" i="25"/>
  <c r="BN11" i="25"/>
  <c r="CC10" i="25"/>
  <c r="BY10" i="25"/>
  <c r="BN10" i="25"/>
  <c r="BU9" i="25"/>
  <c r="BN9" i="25"/>
  <c r="BZ8" i="25"/>
  <c r="BQ8" i="25"/>
  <c r="BQ7" i="25"/>
  <c r="BQ6" i="25"/>
  <c r="CE5" i="25"/>
  <c r="CB5" i="25"/>
  <c r="BQ5" i="25"/>
  <c r="BZ4" i="25"/>
  <c r="BF63" i="25"/>
  <c r="AV63" i="25"/>
  <c r="AS59" i="25"/>
  <c r="AV58" i="25"/>
  <c r="BF57" i="25"/>
  <c r="BA57" i="25"/>
  <c r="AV57" i="25"/>
  <c r="AV56" i="25"/>
  <c r="BF55" i="25"/>
  <c r="BA55" i="25"/>
  <c r="AV55" i="25"/>
  <c r="AS53" i="25"/>
  <c r="BD52" i="25"/>
  <c r="BB52" i="25"/>
  <c r="AZ52" i="25"/>
  <c r="BB51" i="25"/>
  <c r="AZ51" i="25"/>
  <c r="AS49" i="25"/>
  <c r="AU48" i="25"/>
  <c r="AQ48" i="25"/>
  <c r="BA47" i="25"/>
  <c r="AQ47" i="25"/>
  <c r="BA46" i="25"/>
  <c r="AQ46" i="25"/>
  <c r="BA45" i="25"/>
  <c r="AQ45" i="25"/>
  <c r="BA44" i="25"/>
  <c r="AQ44" i="25"/>
  <c r="BA43" i="25"/>
  <c r="AQ43" i="25"/>
  <c r="BA42" i="25"/>
  <c r="AQ42" i="25"/>
  <c r="AV40" i="25"/>
  <c r="BF39" i="25"/>
  <c r="BA39" i="25"/>
  <c r="AV39" i="25"/>
  <c r="AV38" i="25"/>
  <c r="BF37" i="25"/>
  <c r="BA37" i="25"/>
  <c r="AV37" i="25"/>
  <c r="BF35" i="25"/>
  <c r="BA35" i="25"/>
  <c r="AV35" i="25"/>
  <c r="BF34" i="25"/>
  <c r="BA34" i="25"/>
  <c r="AV34" i="25"/>
  <c r="BD33" i="25"/>
  <c r="AZ33" i="25"/>
  <c r="AX33" i="25"/>
  <c r="AZ31" i="25"/>
  <c r="AQ31" i="25"/>
  <c r="BC30" i="25"/>
  <c r="AZ30" i="25"/>
  <c r="AU30" i="25"/>
  <c r="AQ30" i="25"/>
  <c r="BE28" i="25"/>
  <c r="AX28" i="25"/>
  <c r="AU28" i="25"/>
  <c r="AW27" i="25"/>
  <c r="AS27" i="25"/>
  <c r="BE26" i="25"/>
  <c r="AX26" i="25"/>
  <c r="AS26" i="25"/>
  <c r="AS25" i="25"/>
  <c r="AS24" i="25"/>
  <c r="AS23" i="25"/>
  <c r="AS22" i="25"/>
  <c r="AS21" i="25"/>
  <c r="AS20" i="25"/>
  <c r="AS18" i="25"/>
  <c r="BD17" i="25"/>
  <c r="BB16" i="25"/>
  <c r="AX16" i="25"/>
  <c r="AV16" i="25"/>
  <c r="BH15" i="25"/>
  <c r="BF15" i="25"/>
  <c r="BB15" i="25"/>
  <c r="AV15" i="25"/>
  <c r="BA14" i="25"/>
  <c r="BE12" i="25"/>
  <c r="AS12" i="25"/>
  <c r="BE11" i="25"/>
  <c r="AS11" i="25"/>
  <c r="BH10" i="25"/>
  <c r="BD10" i="25"/>
  <c r="AS10" i="25"/>
  <c r="AZ9" i="25"/>
  <c r="AS9" i="25"/>
  <c r="BE8" i="25"/>
  <c r="AV8" i="25"/>
  <c r="AV7" i="25"/>
  <c r="AV6" i="25"/>
  <c r="BJ5" i="25"/>
  <c r="BG5" i="25"/>
  <c r="AV5" i="25"/>
  <c r="BE4" i="25"/>
  <c r="AK63" i="25"/>
  <c r="AA63" i="25"/>
  <c r="X59" i="25"/>
  <c r="AA58" i="25"/>
  <c r="AK57" i="25"/>
  <c r="AF57" i="25"/>
  <c r="AA57" i="25"/>
  <c r="AA56" i="25"/>
  <c r="AK55" i="25"/>
  <c r="AF55" i="25"/>
  <c r="AA55" i="25"/>
  <c r="X53" i="25"/>
  <c r="AI52" i="25"/>
  <c r="AG52" i="25"/>
  <c r="AE52" i="25"/>
  <c r="AG51" i="25"/>
  <c r="AE51" i="25"/>
  <c r="X49" i="25"/>
  <c r="Z48" i="25"/>
  <c r="V48" i="25"/>
  <c r="AF47" i="25"/>
  <c r="V47" i="25"/>
  <c r="AF46" i="25"/>
  <c r="V46" i="25"/>
  <c r="AF45" i="25"/>
  <c r="V45" i="25"/>
  <c r="AF44" i="25"/>
  <c r="V44" i="25"/>
  <c r="AF43" i="25"/>
  <c r="V43" i="25"/>
  <c r="AF42" i="25"/>
  <c r="V42" i="25"/>
  <c r="AA40" i="25"/>
  <c r="AK39" i="25"/>
  <c r="AF39" i="25"/>
  <c r="AA39" i="25"/>
  <c r="AA38" i="25"/>
  <c r="AK37" i="25"/>
  <c r="AF37" i="25"/>
  <c r="AA37" i="25"/>
  <c r="AK35" i="25"/>
  <c r="AF35" i="25"/>
  <c r="AA35" i="25"/>
  <c r="AK34" i="25"/>
  <c r="AF34" i="25"/>
  <c r="AA34" i="25"/>
  <c r="AI33" i="25"/>
  <c r="AE33" i="25"/>
  <c r="AC33" i="25"/>
  <c r="AE31" i="25"/>
  <c r="V31" i="25"/>
  <c r="AH30" i="25"/>
  <c r="AE30" i="25"/>
  <c r="Z30" i="25"/>
  <c r="V30" i="25"/>
  <c r="AJ28" i="25"/>
  <c r="AC28" i="25"/>
  <c r="Z28" i="25"/>
  <c r="AB27" i="25"/>
  <c r="X27" i="25"/>
  <c r="AJ26" i="25"/>
  <c r="AC26" i="25"/>
  <c r="X26" i="25"/>
  <c r="X25" i="25"/>
  <c r="X24" i="25"/>
  <c r="X23" i="25"/>
  <c r="X22" i="25"/>
  <c r="X21" i="25"/>
  <c r="X20" i="25"/>
  <c r="X18" i="25"/>
  <c r="AI17" i="25"/>
  <c r="AG16" i="25"/>
  <c r="AC16" i="25"/>
  <c r="AA16" i="25"/>
  <c r="AM15" i="25"/>
  <c r="AK15" i="25"/>
  <c r="AG15" i="25"/>
  <c r="AA15" i="25"/>
  <c r="AF14" i="25"/>
  <c r="AJ12" i="25"/>
  <c r="X12" i="25"/>
  <c r="AJ11" i="25"/>
  <c r="X11" i="25"/>
  <c r="AM10" i="25"/>
  <c r="AI10" i="25"/>
  <c r="X10" i="25"/>
  <c r="AE9" i="25"/>
  <c r="X9" i="25"/>
  <c r="AJ8" i="25"/>
  <c r="AA8" i="25"/>
  <c r="AA7" i="25"/>
  <c r="AA6" i="25"/>
  <c r="AO5" i="25"/>
  <c r="AL5" i="25"/>
  <c r="AA5" i="25"/>
  <c r="AJ4" i="25"/>
  <c r="P63" i="25"/>
  <c r="F63" i="25"/>
  <c r="C59" i="25"/>
  <c r="F58" i="25"/>
  <c r="P57" i="25"/>
  <c r="K57" i="25"/>
  <c r="F57" i="25"/>
  <c r="F56" i="25"/>
  <c r="P55" i="25"/>
  <c r="K55" i="25"/>
  <c r="F55" i="25"/>
  <c r="C53" i="25"/>
  <c r="N52" i="25"/>
  <c r="L52" i="25"/>
  <c r="J52" i="25"/>
  <c r="L51" i="25"/>
  <c r="J51" i="25"/>
  <c r="C49" i="25"/>
  <c r="E48" i="25"/>
  <c r="A48" i="25"/>
  <c r="K47" i="25"/>
  <c r="A47" i="25"/>
  <c r="K46" i="25"/>
  <c r="A46" i="25"/>
  <c r="K45" i="25"/>
  <c r="A45" i="25"/>
  <c r="K44" i="25"/>
  <c r="A44" i="25"/>
  <c r="K43" i="25"/>
  <c r="A43" i="25"/>
  <c r="K42" i="25"/>
  <c r="A42" i="25"/>
  <c r="F40" i="25"/>
  <c r="P39" i="25"/>
  <c r="K39" i="25"/>
  <c r="F39" i="25"/>
  <c r="F38" i="25"/>
  <c r="P37" i="25"/>
  <c r="K37" i="25"/>
  <c r="F37" i="25"/>
  <c r="P35" i="25"/>
  <c r="K35" i="25"/>
  <c r="F35" i="25"/>
  <c r="P34" i="25"/>
  <c r="K34" i="25"/>
  <c r="F34" i="25"/>
  <c r="N33" i="25"/>
  <c r="J33" i="25"/>
  <c r="H33" i="25"/>
  <c r="J31" i="25"/>
  <c r="A31" i="25"/>
  <c r="M30" i="25"/>
  <c r="J30" i="25"/>
  <c r="E30" i="25"/>
  <c r="A30" i="25"/>
  <c r="O28" i="25"/>
  <c r="H28" i="25"/>
  <c r="E28" i="25"/>
  <c r="G27" i="25"/>
  <c r="C27" i="25"/>
  <c r="O26" i="25"/>
  <c r="H26" i="25"/>
  <c r="C26" i="25"/>
  <c r="C25" i="25"/>
  <c r="C24" i="25"/>
  <c r="C23" i="25"/>
  <c r="C22" i="25"/>
  <c r="C21" i="25"/>
  <c r="C20" i="25"/>
  <c r="C18" i="25"/>
  <c r="N17" i="25"/>
  <c r="L16" i="25"/>
  <c r="H16" i="25"/>
  <c r="F16" i="25"/>
  <c r="R15" i="25"/>
  <c r="P15" i="25"/>
  <c r="L15" i="25"/>
  <c r="F15" i="25"/>
  <c r="K14" i="25"/>
  <c r="O12" i="25"/>
  <c r="C12" i="25"/>
  <c r="O11" i="25"/>
  <c r="C11" i="25"/>
  <c r="R10" i="25"/>
  <c r="N10" i="25"/>
  <c r="C10" i="25"/>
  <c r="J9" i="25"/>
  <c r="C9" i="25"/>
  <c r="O8" i="25"/>
  <c r="F8" i="25"/>
  <c r="F7" i="25"/>
  <c r="F6" i="25"/>
  <c r="T5" i="25"/>
  <c r="Q5" i="25"/>
  <c r="F5" i="25"/>
  <c r="O4" i="25"/>
  <c r="GW63" i="24"/>
  <c r="GM63" i="24"/>
  <c r="GJ59" i="24"/>
  <c r="GM58" i="24"/>
  <c r="GW57" i="24"/>
  <c r="GR57" i="24"/>
  <c r="GM57" i="24"/>
  <c r="GM56" i="24"/>
  <c r="GW55" i="24"/>
  <c r="GR55" i="24"/>
  <c r="GM55" i="24"/>
  <c r="GJ53" i="24"/>
  <c r="GU52" i="24"/>
  <c r="GS52" i="24"/>
  <c r="GQ52" i="24"/>
  <c r="GS51" i="24"/>
  <c r="GQ51" i="24"/>
  <c r="GJ49" i="24"/>
  <c r="GL48" i="24"/>
  <c r="GH48" i="24"/>
  <c r="GR47" i="24"/>
  <c r="GH47" i="24"/>
  <c r="GR46" i="24"/>
  <c r="GH46" i="24"/>
  <c r="GR45" i="24"/>
  <c r="GH45" i="24"/>
  <c r="GR44" i="24"/>
  <c r="GH44" i="24"/>
  <c r="GR43" i="24"/>
  <c r="GH43" i="24"/>
  <c r="GR42" i="24"/>
  <c r="GH42" i="24"/>
  <c r="GM40" i="24"/>
  <c r="GW39" i="24"/>
  <c r="GR39" i="24"/>
  <c r="GM39" i="24"/>
  <c r="GM38" i="24"/>
  <c r="GW37" i="24"/>
  <c r="GR37" i="24"/>
  <c r="GM37" i="24"/>
  <c r="GW35" i="24"/>
  <c r="GR35" i="24"/>
  <c r="GM35" i="24"/>
  <c r="GW34" i="24"/>
  <c r="GR34" i="24"/>
  <c r="GM34" i="24"/>
  <c r="GU33" i="24"/>
  <c r="GQ33" i="24"/>
  <c r="GO33" i="24"/>
  <c r="GQ31" i="24"/>
  <c r="GH31" i="24"/>
  <c r="GT30" i="24"/>
  <c r="GQ30" i="24"/>
  <c r="GL30" i="24"/>
  <c r="GH30" i="24"/>
  <c r="GV28" i="24"/>
  <c r="GO28" i="24"/>
  <c r="GL28" i="24"/>
  <c r="GN27" i="24"/>
  <c r="GJ27" i="24"/>
  <c r="GV26" i="24"/>
  <c r="GO26" i="24"/>
  <c r="GJ26" i="24"/>
  <c r="GJ25" i="24"/>
  <c r="GJ24" i="24"/>
  <c r="GJ23" i="24"/>
  <c r="GJ22" i="24"/>
  <c r="GJ21" i="24"/>
  <c r="GJ20" i="24"/>
  <c r="GJ18" i="24"/>
  <c r="GU17" i="24"/>
  <c r="GS16" i="24"/>
  <c r="GO16" i="24"/>
  <c r="GM16" i="24"/>
  <c r="GY15" i="24"/>
  <c r="GW15" i="24"/>
  <c r="GS15" i="24"/>
  <c r="GM15" i="24"/>
  <c r="GR14" i="24"/>
  <c r="GV12" i="24"/>
  <c r="GJ12" i="24"/>
  <c r="GV11" i="24"/>
  <c r="GJ11" i="24"/>
  <c r="GY10" i="24"/>
  <c r="GU10" i="24"/>
  <c r="GJ10" i="24"/>
  <c r="GQ9" i="24"/>
  <c r="GJ9" i="24"/>
  <c r="GV8" i="24"/>
  <c r="GM8" i="24"/>
  <c r="GM7" i="24"/>
  <c r="GM6" i="24"/>
  <c r="HA5" i="24"/>
  <c r="GX5" i="24"/>
  <c r="GM5" i="24"/>
  <c r="GV4" i="24"/>
  <c r="GB63" i="24"/>
  <c r="FR63" i="24"/>
  <c r="FO59" i="24"/>
  <c r="FR58" i="24"/>
  <c r="GB57" i="24"/>
  <c r="FW57" i="24"/>
  <c r="FR57" i="24"/>
  <c r="FR56" i="24"/>
  <c r="GB55" i="24"/>
  <c r="FW55" i="24"/>
  <c r="FR55" i="24"/>
  <c r="FO53" i="24"/>
  <c r="FZ52" i="24"/>
  <c r="FX52" i="24"/>
  <c r="FV52" i="24"/>
  <c r="FX51" i="24"/>
  <c r="FV51" i="24"/>
  <c r="FO49" i="24"/>
  <c r="FQ48" i="24"/>
  <c r="FM48" i="24"/>
  <c r="FW47" i="24"/>
  <c r="FM47" i="24"/>
  <c r="FW46" i="24"/>
  <c r="FM46" i="24"/>
  <c r="FW45" i="24"/>
  <c r="FM45" i="24"/>
  <c r="FW44" i="24"/>
  <c r="FM44" i="24"/>
  <c r="FW43" i="24"/>
  <c r="FM43" i="24"/>
  <c r="FW42" i="24"/>
  <c r="FM42" i="24"/>
  <c r="FR40" i="24"/>
  <c r="GB39" i="24"/>
  <c r="FW39" i="24"/>
  <c r="FR39" i="24"/>
  <c r="FR38" i="24"/>
  <c r="GB37" i="24"/>
  <c r="FW37" i="24"/>
  <c r="FR37" i="24"/>
  <c r="GB35" i="24"/>
  <c r="FW35" i="24"/>
  <c r="FR35" i="24"/>
  <c r="GB34" i="24"/>
  <c r="FW34" i="24"/>
  <c r="FR34" i="24"/>
  <c r="FZ33" i="24"/>
  <c r="FV33" i="24"/>
  <c r="FT33" i="24"/>
  <c r="FV31" i="24"/>
  <c r="FM31" i="24"/>
  <c r="FY30" i="24"/>
  <c r="FV30" i="24"/>
  <c r="FQ30" i="24"/>
  <c r="FM30" i="24"/>
  <c r="GA28" i="24"/>
  <c r="FT28" i="24"/>
  <c r="FQ28" i="24"/>
  <c r="FS27" i="24"/>
  <c r="FO27" i="24"/>
  <c r="GA26" i="24"/>
  <c r="FT26" i="24"/>
  <c r="FO26" i="24"/>
  <c r="FO25" i="24"/>
  <c r="FO24" i="24"/>
  <c r="FO23" i="24"/>
  <c r="FO22" i="24"/>
  <c r="FO21" i="24"/>
  <c r="FO20" i="24"/>
  <c r="FO18" i="24"/>
  <c r="FZ17" i="24"/>
  <c r="FX16" i="24"/>
  <c r="FT16" i="24"/>
  <c r="FR16" i="24"/>
  <c r="GD15" i="24"/>
  <c r="GB15" i="24"/>
  <c r="FX15" i="24"/>
  <c r="FR15" i="24"/>
  <c r="FW14" i="24"/>
  <c r="GA12" i="24"/>
  <c r="FO12" i="24"/>
  <c r="GA11" i="24"/>
  <c r="FO11" i="24"/>
  <c r="GD10" i="24"/>
  <c r="FZ10" i="24"/>
  <c r="FO10" i="24"/>
  <c r="FV9" i="24"/>
  <c r="FO9" i="24"/>
  <c r="GA8" i="24"/>
  <c r="FR8" i="24"/>
  <c r="FR7" i="24"/>
  <c r="FR6" i="24"/>
  <c r="GF5" i="24"/>
  <c r="GC5" i="24"/>
  <c r="FR5" i="24"/>
  <c r="GA4" i="24"/>
  <c r="FG63" i="24"/>
  <c r="EW63" i="24"/>
  <c r="ET59" i="24"/>
  <c r="EW58" i="24"/>
  <c r="FG57" i="24"/>
  <c r="FB57" i="24"/>
  <c r="EW57" i="24"/>
  <c r="EW56" i="24"/>
  <c r="FG55" i="24"/>
  <c r="FB55" i="24"/>
  <c r="EW55" i="24"/>
  <c r="ET53" i="24"/>
  <c r="FE52" i="24"/>
  <c r="FC52" i="24"/>
  <c r="FA52" i="24"/>
  <c r="FC51" i="24"/>
  <c r="FA51" i="24"/>
  <c r="ET49" i="24"/>
  <c r="EV48" i="24"/>
  <c r="ER48" i="24"/>
  <c r="FB47" i="24"/>
  <c r="ER47" i="24"/>
  <c r="FB46" i="24"/>
  <c r="ER46" i="24"/>
  <c r="FB45" i="24"/>
  <c r="ER45" i="24"/>
  <c r="FB44" i="24"/>
  <c r="ER44" i="24"/>
  <c r="FB43" i="24"/>
  <c r="ER43" i="24"/>
  <c r="FB42" i="24"/>
  <c r="ER42" i="24"/>
  <c r="EW40" i="24"/>
  <c r="FG39" i="24"/>
  <c r="FB39" i="24"/>
  <c r="EW39" i="24"/>
  <c r="EW38" i="24"/>
  <c r="FG37" i="24"/>
  <c r="FB37" i="24"/>
  <c r="EW37" i="24"/>
  <c r="FG35" i="24"/>
  <c r="FB35" i="24"/>
  <c r="EW35" i="24"/>
  <c r="FG34" i="24"/>
  <c r="FB34" i="24"/>
  <c r="EW34" i="24"/>
  <c r="FE33" i="24"/>
  <c r="FA33" i="24"/>
  <c r="EY33" i="24"/>
  <c r="FA31" i="24"/>
  <c r="ER31" i="24"/>
  <c r="FD30" i="24"/>
  <c r="FA30" i="24"/>
  <c r="EV30" i="24"/>
  <c r="ER30" i="24"/>
  <c r="FF28" i="24"/>
  <c r="EY28" i="24"/>
  <c r="EV28" i="24"/>
  <c r="EX27" i="24"/>
  <c r="ET27" i="24"/>
  <c r="FF26" i="24"/>
  <c r="EY26" i="24"/>
  <c r="ET26" i="24"/>
  <c r="ET25" i="24"/>
  <c r="ET24" i="24"/>
  <c r="ET23" i="24"/>
  <c r="ET22" i="24"/>
  <c r="ET21" i="24"/>
  <c r="ET20" i="24"/>
  <c r="ET18" i="24"/>
  <c r="FE17" i="24"/>
  <c r="FC16" i="24"/>
  <c r="EY16" i="24"/>
  <c r="EW16" i="24"/>
  <c r="FI15" i="24"/>
  <c r="FG15" i="24"/>
  <c r="FC15" i="24"/>
  <c r="EW15" i="24"/>
  <c r="FB14" i="24"/>
  <c r="FF12" i="24"/>
  <c r="ET12" i="24"/>
  <c r="FF11" i="24"/>
  <c r="ET11" i="24"/>
  <c r="FI10" i="24"/>
  <c r="FE10" i="24"/>
  <c r="ET10" i="24"/>
  <c r="FA9" i="24"/>
  <c r="ET9" i="24"/>
  <c r="FF8" i="24"/>
  <c r="EW8" i="24"/>
  <c r="EW7" i="24"/>
  <c r="EW6" i="24"/>
  <c r="FK5" i="24"/>
  <c r="FH5" i="24"/>
  <c r="EW5" i="24"/>
  <c r="FF4" i="24"/>
  <c r="EL63" i="24"/>
  <c r="EB63" i="24"/>
  <c r="DY59" i="24"/>
  <c r="EB58" i="24"/>
  <c r="EL57" i="24"/>
  <c r="EG57" i="24"/>
  <c r="EB57" i="24"/>
  <c r="EB56" i="24"/>
  <c r="EL55" i="24"/>
  <c r="EG55" i="24"/>
  <c r="EB55" i="24"/>
  <c r="DY53" i="24"/>
  <c r="EJ52" i="24"/>
  <c r="EH52" i="24"/>
  <c r="EF52" i="24"/>
  <c r="EH51" i="24"/>
  <c r="EF51" i="24"/>
  <c r="DY49" i="24"/>
  <c r="EA48" i="24"/>
  <c r="DW48" i="24"/>
  <c r="EG47" i="24"/>
  <c r="DW47" i="24"/>
  <c r="EG46" i="24"/>
  <c r="DW46" i="24"/>
  <c r="EG45" i="24"/>
  <c r="DW45" i="24"/>
  <c r="EG44" i="24"/>
  <c r="DW44" i="24"/>
  <c r="EG43" i="24"/>
  <c r="DW43" i="24"/>
  <c r="EG42" i="24"/>
  <c r="DW42" i="24"/>
  <c r="EB40" i="24"/>
  <c r="EL39" i="24"/>
  <c r="EG39" i="24"/>
  <c r="EB39" i="24"/>
  <c r="EB38" i="24"/>
  <c r="EL37" i="24"/>
  <c r="EG37" i="24"/>
  <c r="EB37" i="24"/>
  <c r="EL35" i="24"/>
  <c r="EG35" i="24"/>
  <c r="EB35" i="24"/>
  <c r="EL34" i="24"/>
  <c r="EG34" i="24"/>
  <c r="EB34" i="24"/>
  <c r="EJ33" i="24"/>
  <c r="EF33" i="24"/>
  <c r="ED33" i="24"/>
  <c r="EF31" i="24"/>
  <c r="DW31" i="24"/>
  <c r="EI30" i="24"/>
  <c r="EF30" i="24"/>
  <c r="EA30" i="24"/>
  <c r="DW30" i="24"/>
  <c r="EK28" i="24"/>
  <c r="ED28" i="24"/>
  <c r="EA28" i="24"/>
  <c r="EC27" i="24"/>
  <c r="DY27" i="24"/>
  <c r="EK26" i="24"/>
  <c r="ED26" i="24"/>
  <c r="DY26" i="24"/>
  <c r="DY25" i="24"/>
  <c r="DY24" i="24"/>
  <c r="DY23" i="24"/>
  <c r="DY22" i="24"/>
  <c r="DY21" i="24"/>
  <c r="DY20" i="24"/>
  <c r="DY18" i="24"/>
  <c r="EJ17" i="24"/>
  <c r="EH16" i="24"/>
  <c r="ED16" i="24"/>
  <c r="EB16" i="24"/>
  <c r="EN15" i="24"/>
  <c r="EL15" i="24"/>
  <c r="EH15" i="24"/>
  <c r="EB15" i="24"/>
  <c r="EG14" i="24"/>
  <c r="EK12" i="24"/>
  <c r="DY12" i="24"/>
  <c r="EK11" i="24"/>
  <c r="DY11" i="24"/>
  <c r="EN10" i="24"/>
  <c r="EJ10" i="24"/>
  <c r="DY10" i="24"/>
  <c r="EF9" i="24"/>
  <c r="DY9" i="24"/>
  <c r="EK8" i="24"/>
  <c r="EB8" i="24"/>
  <c r="EB7" i="24"/>
  <c r="EB6" i="24"/>
  <c r="EP5" i="24"/>
  <c r="EM5" i="24"/>
  <c r="EB5" i="24"/>
  <c r="EK4" i="24"/>
  <c r="DQ63" i="24"/>
  <c r="DG63" i="24"/>
  <c r="DD59" i="24"/>
  <c r="DG58" i="24"/>
  <c r="DQ57" i="24"/>
  <c r="DL57" i="24"/>
  <c r="DG57" i="24"/>
  <c r="DG56" i="24"/>
  <c r="DQ55" i="24"/>
  <c r="DL55" i="24"/>
  <c r="DG55" i="24"/>
  <c r="DD53" i="24"/>
  <c r="DO52" i="24"/>
  <c r="DM52" i="24"/>
  <c r="DK52" i="24"/>
  <c r="DM51" i="24"/>
  <c r="DK51" i="24"/>
  <c r="DD49" i="24"/>
  <c r="DF48" i="24"/>
  <c r="DB48" i="24"/>
  <c r="DL47" i="24"/>
  <c r="DB47" i="24"/>
  <c r="DL46" i="24"/>
  <c r="DB46" i="24"/>
  <c r="DL45" i="24"/>
  <c r="DB45" i="24"/>
  <c r="DL44" i="24"/>
  <c r="DB44" i="24"/>
  <c r="DL43" i="24"/>
  <c r="DB43" i="24"/>
  <c r="DL42" i="24"/>
  <c r="DB42" i="24"/>
  <c r="DG40" i="24"/>
  <c r="DQ39" i="24"/>
  <c r="DL39" i="24"/>
  <c r="DG39" i="24"/>
  <c r="DG38" i="24"/>
  <c r="DQ37" i="24"/>
  <c r="DL37" i="24"/>
  <c r="DG37" i="24"/>
  <c r="DQ35" i="24"/>
  <c r="DL35" i="24"/>
  <c r="DG35" i="24"/>
  <c r="DQ34" i="24"/>
  <c r="DL34" i="24"/>
  <c r="DG34" i="24"/>
  <c r="DO33" i="24"/>
  <c r="DK33" i="24"/>
  <c r="DI33" i="24"/>
  <c r="DK31" i="24"/>
  <c r="DB31" i="24"/>
  <c r="DN30" i="24"/>
  <c r="DK30" i="24"/>
  <c r="DF30" i="24"/>
  <c r="DB30" i="24"/>
  <c r="DP28" i="24"/>
  <c r="DI28" i="24"/>
  <c r="DF28" i="24"/>
  <c r="DH27" i="24"/>
  <c r="DD27" i="24"/>
  <c r="DP26" i="24"/>
  <c r="DI26" i="24"/>
  <c r="DD26" i="24"/>
  <c r="DD25" i="24"/>
  <c r="DD24" i="24"/>
  <c r="DD23" i="24"/>
  <c r="DD22" i="24"/>
  <c r="DD21" i="24"/>
  <c r="DD20" i="24"/>
  <c r="DD18" i="24"/>
  <c r="DO17" i="24"/>
  <c r="DM16" i="24"/>
  <c r="DI16" i="24"/>
  <c r="DG16" i="24"/>
  <c r="DS15" i="24"/>
  <c r="DQ15" i="24"/>
  <c r="DM15" i="24"/>
  <c r="DG15" i="24"/>
  <c r="DL14" i="24"/>
  <c r="DP12" i="24"/>
  <c r="DD12" i="24"/>
  <c r="DP11" i="24"/>
  <c r="DD11" i="24"/>
  <c r="DS10" i="24"/>
  <c r="DO10" i="24"/>
  <c r="DD10" i="24"/>
  <c r="DK9" i="24"/>
  <c r="DD9" i="24"/>
  <c r="DP8" i="24"/>
  <c r="DG8" i="24"/>
  <c r="DG7" i="24"/>
  <c r="DG6" i="24"/>
  <c r="DU5" i="24"/>
  <c r="DR5" i="24"/>
  <c r="DG5" i="24"/>
  <c r="DP4" i="24"/>
  <c r="CV63" i="24"/>
  <c r="CL63" i="24"/>
  <c r="CI59" i="24"/>
  <c r="CL58" i="24"/>
  <c r="CV57" i="24"/>
  <c r="CQ57" i="24"/>
  <c r="CL57" i="24"/>
  <c r="CL56" i="24"/>
  <c r="CV55" i="24"/>
  <c r="CQ55" i="24"/>
  <c r="CL55" i="24"/>
  <c r="CI53" i="24"/>
  <c r="CT52" i="24"/>
  <c r="CR52" i="24"/>
  <c r="CP52" i="24"/>
  <c r="CR51" i="24"/>
  <c r="CP51" i="24"/>
  <c r="CI49" i="24"/>
  <c r="CK48" i="24"/>
  <c r="CG48" i="24"/>
  <c r="CQ47" i="24"/>
  <c r="CG47" i="24"/>
  <c r="CQ46" i="24"/>
  <c r="CG46" i="24"/>
  <c r="CQ45" i="24"/>
  <c r="CG45" i="24"/>
  <c r="CQ44" i="24"/>
  <c r="CG44" i="24"/>
  <c r="CQ43" i="24"/>
  <c r="CG43" i="24"/>
  <c r="CQ42" i="24"/>
  <c r="CG42" i="24"/>
  <c r="CL40" i="24"/>
  <c r="CV39" i="24"/>
  <c r="CQ39" i="24"/>
  <c r="CL39" i="24"/>
  <c r="CL38" i="24"/>
  <c r="CV37" i="24"/>
  <c r="CQ37" i="24"/>
  <c r="CL37" i="24"/>
  <c r="CV35" i="24"/>
  <c r="CQ35" i="24"/>
  <c r="CL35" i="24"/>
  <c r="CV34" i="24"/>
  <c r="CQ34" i="24"/>
  <c r="CL34" i="24"/>
  <c r="CT33" i="24"/>
  <c r="CP33" i="24"/>
  <c r="CN33" i="24"/>
  <c r="CP31" i="24"/>
  <c r="CG31" i="24"/>
  <c r="CS30" i="24"/>
  <c r="CP30" i="24"/>
  <c r="CK30" i="24"/>
  <c r="CG30" i="24"/>
  <c r="CU28" i="24"/>
  <c r="CN28" i="24"/>
  <c r="CK28" i="24"/>
  <c r="CM27" i="24"/>
  <c r="CI27" i="24"/>
  <c r="CU26" i="24"/>
  <c r="CN26" i="24"/>
  <c r="CI26" i="24"/>
  <c r="CI25" i="24"/>
  <c r="CI24" i="24"/>
  <c r="CI23" i="24"/>
  <c r="CI22" i="24"/>
  <c r="CI21" i="24"/>
  <c r="CI20" i="24"/>
  <c r="CI18" i="24"/>
  <c r="CT17" i="24"/>
  <c r="CR16" i="24"/>
  <c r="CN16" i="24"/>
  <c r="CL16" i="24"/>
  <c r="CX15" i="24"/>
  <c r="CV15" i="24"/>
  <c r="CR15" i="24"/>
  <c r="CL15" i="24"/>
  <c r="CQ14" i="24"/>
  <c r="CU12" i="24"/>
  <c r="CI12" i="24"/>
  <c r="CU11" i="24"/>
  <c r="CI11" i="24"/>
  <c r="CX10" i="24"/>
  <c r="CT10" i="24"/>
  <c r="CI10" i="24"/>
  <c r="CP9" i="24"/>
  <c r="CI9" i="24"/>
  <c r="CU8" i="24"/>
  <c r="CL8" i="24"/>
  <c r="CL7" i="24"/>
  <c r="CL6" i="24"/>
  <c r="CZ5" i="24"/>
  <c r="CW5" i="24"/>
  <c r="CL5" i="24"/>
  <c r="CU4" i="24"/>
  <c r="CA63" i="24"/>
  <c r="BQ63" i="24"/>
  <c r="BN59" i="24"/>
  <c r="BQ58" i="24"/>
  <c r="CA57" i="24"/>
  <c r="BV57" i="24"/>
  <c r="BQ57" i="24"/>
  <c r="BQ56" i="24"/>
  <c r="CA55" i="24"/>
  <c r="BV55" i="24"/>
  <c r="BQ55" i="24"/>
  <c r="BN53" i="24"/>
  <c r="BY52" i="24"/>
  <c r="BW52" i="24"/>
  <c r="BU52" i="24"/>
  <c r="BW51" i="24"/>
  <c r="BU51" i="24"/>
  <c r="BN49" i="24"/>
  <c r="BP48" i="24"/>
  <c r="BL48" i="24"/>
  <c r="BV47" i="24"/>
  <c r="BL47" i="24"/>
  <c r="BV46" i="24"/>
  <c r="BL46" i="24"/>
  <c r="BV45" i="24"/>
  <c r="BL45" i="24"/>
  <c r="BV44" i="24"/>
  <c r="BL44" i="24"/>
  <c r="BV43" i="24"/>
  <c r="BL43" i="24"/>
  <c r="BV42" i="24"/>
  <c r="BL42" i="24"/>
  <c r="BQ40" i="24"/>
  <c r="CA39" i="24"/>
  <c r="BV39" i="24"/>
  <c r="BQ39" i="24"/>
  <c r="BQ38" i="24"/>
  <c r="CA37" i="24"/>
  <c r="BV37" i="24"/>
  <c r="BQ37" i="24"/>
  <c r="CA35" i="24"/>
  <c r="BV35" i="24"/>
  <c r="BQ35" i="24"/>
  <c r="CA34" i="24"/>
  <c r="BV34" i="24"/>
  <c r="BQ34" i="24"/>
  <c r="BY33" i="24"/>
  <c r="BU33" i="24"/>
  <c r="BS33" i="24"/>
  <c r="BU31" i="24"/>
  <c r="BL31" i="24"/>
  <c r="BX30" i="24"/>
  <c r="BU30" i="24"/>
  <c r="BP30" i="24"/>
  <c r="BL30" i="24"/>
  <c r="BZ28" i="24"/>
  <c r="BS28" i="24"/>
  <c r="BP28" i="24"/>
  <c r="BR27" i="24"/>
  <c r="BN27" i="24"/>
  <c r="BZ26" i="24"/>
  <c r="BS26" i="24"/>
  <c r="BN26" i="24"/>
  <c r="BN25" i="24"/>
  <c r="BN24" i="24"/>
  <c r="BN23" i="24"/>
  <c r="BN22" i="24"/>
  <c r="BN21" i="24"/>
  <c r="BN20" i="24"/>
  <c r="BN18" i="24"/>
  <c r="BY17" i="24"/>
  <c r="BW16" i="24"/>
  <c r="BS16" i="24"/>
  <c r="BQ16" i="24"/>
  <c r="CC15" i="24"/>
  <c r="CA15" i="24"/>
  <c r="BW15" i="24"/>
  <c r="BQ15" i="24"/>
  <c r="BV14" i="24"/>
  <c r="BZ12" i="24"/>
  <c r="BN12" i="24"/>
  <c r="BZ11" i="24"/>
  <c r="BN11" i="24"/>
  <c r="CC10" i="24"/>
  <c r="BY10" i="24"/>
  <c r="BN10" i="24"/>
  <c r="BU9" i="24"/>
  <c r="BN9" i="24"/>
  <c r="BZ8" i="24"/>
  <c r="BQ8" i="24"/>
  <c r="BQ7" i="24"/>
  <c r="BQ6" i="24"/>
  <c r="CE5" i="24"/>
  <c r="CB5" i="24"/>
  <c r="BQ5" i="24"/>
  <c r="BZ4" i="24"/>
  <c r="BF63" i="24"/>
  <c r="AV63" i="24"/>
  <c r="AS59" i="24"/>
  <c r="AV58" i="24"/>
  <c r="BF57" i="24"/>
  <c r="BA57" i="24"/>
  <c r="AV57" i="24"/>
  <c r="AV56" i="24"/>
  <c r="BF55" i="24"/>
  <c r="BA55" i="24"/>
  <c r="AV55" i="24"/>
  <c r="AS53" i="24"/>
  <c r="BD52" i="24"/>
  <c r="BB52" i="24"/>
  <c r="AZ52" i="24"/>
  <c r="BB51" i="24"/>
  <c r="AZ51" i="24"/>
  <c r="AS49" i="24"/>
  <c r="AU48" i="24"/>
  <c r="AQ48" i="24"/>
  <c r="BA47" i="24"/>
  <c r="AQ47" i="24"/>
  <c r="BA46" i="24"/>
  <c r="AQ46" i="24"/>
  <c r="BA45" i="24"/>
  <c r="AQ45" i="24"/>
  <c r="BA44" i="24"/>
  <c r="AQ44" i="24"/>
  <c r="BA43" i="24"/>
  <c r="AQ43" i="24"/>
  <c r="BA42" i="24"/>
  <c r="AQ42" i="24"/>
  <c r="AV40" i="24"/>
  <c r="BF39" i="24"/>
  <c r="BA39" i="24"/>
  <c r="AV39" i="24"/>
  <c r="AV38" i="24"/>
  <c r="BF37" i="24"/>
  <c r="BA37" i="24"/>
  <c r="AV37" i="24"/>
  <c r="BF35" i="24"/>
  <c r="BA35" i="24"/>
  <c r="AV35" i="24"/>
  <c r="BF34" i="24"/>
  <c r="BA34" i="24"/>
  <c r="AV34" i="24"/>
  <c r="BD33" i="24"/>
  <c r="AZ33" i="24"/>
  <c r="AX33" i="24"/>
  <c r="AZ31" i="24"/>
  <c r="AQ31" i="24"/>
  <c r="BC30" i="24"/>
  <c r="AZ30" i="24"/>
  <c r="AU30" i="24"/>
  <c r="AQ30" i="24"/>
  <c r="BE28" i="24"/>
  <c r="AX28" i="24"/>
  <c r="AU28" i="24"/>
  <c r="AW27" i="24"/>
  <c r="AS27" i="24"/>
  <c r="BE26" i="24"/>
  <c r="AX26" i="24"/>
  <c r="AS26" i="24"/>
  <c r="AS25" i="24"/>
  <c r="AS24" i="24"/>
  <c r="AS23" i="24"/>
  <c r="AS22" i="24"/>
  <c r="AS21" i="24"/>
  <c r="AS20" i="24"/>
  <c r="AS18" i="24"/>
  <c r="BD17" i="24"/>
  <c r="BB16" i="24"/>
  <c r="AX16" i="24"/>
  <c r="AV16" i="24"/>
  <c r="BH15" i="24"/>
  <c r="BF15" i="24"/>
  <c r="BB15" i="24"/>
  <c r="AV15" i="24"/>
  <c r="BA14" i="24"/>
  <c r="BE12" i="24"/>
  <c r="AS12" i="24"/>
  <c r="BE11" i="24"/>
  <c r="AS11" i="24"/>
  <c r="BH10" i="24"/>
  <c r="BD10" i="24"/>
  <c r="AS10" i="24"/>
  <c r="AZ9" i="24"/>
  <c r="AS9" i="24"/>
  <c r="BE8" i="24"/>
  <c r="AV8" i="24"/>
  <c r="AV7" i="24"/>
  <c r="AV6" i="24"/>
  <c r="BJ5" i="24"/>
  <c r="BG5" i="24"/>
  <c r="AV5" i="24"/>
  <c r="BE4" i="24"/>
  <c r="AK63" i="24"/>
  <c r="AA63" i="24"/>
  <c r="X59" i="24"/>
  <c r="AA58" i="24"/>
  <c r="AK57" i="24"/>
  <c r="AF57" i="24"/>
  <c r="AA57" i="24"/>
  <c r="AA56" i="24"/>
  <c r="AK55" i="24"/>
  <c r="AF55" i="24"/>
  <c r="AA55" i="24"/>
  <c r="X53" i="24"/>
  <c r="AI52" i="24"/>
  <c r="AG52" i="24"/>
  <c r="AE52" i="24"/>
  <c r="AG51" i="24"/>
  <c r="AE51" i="24"/>
  <c r="X49" i="24"/>
  <c r="Z48" i="24"/>
  <c r="V48" i="24"/>
  <c r="AF47" i="24"/>
  <c r="V47" i="24"/>
  <c r="AF46" i="24"/>
  <c r="V46" i="24"/>
  <c r="AF45" i="24"/>
  <c r="V45" i="24"/>
  <c r="AF44" i="24"/>
  <c r="V44" i="24"/>
  <c r="AF43" i="24"/>
  <c r="V43" i="24"/>
  <c r="AF42" i="24"/>
  <c r="V42" i="24"/>
  <c r="AA40" i="24"/>
  <c r="AK39" i="24"/>
  <c r="AF39" i="24"/>
  <c r="AA39" i="24"/>
  <c r="AA38" i="24"/>
  <c r="AK37" i="24"/>
  <c r="AF37" i="24"/>
  <c r="AA37" i="24"/>
  <c r="AK35" i="24"/>
  <c r="AF35" i="24"/>
  <c r="AA35" i="24"/>
  <c r="AK34" i="24"/>
  <c r="AF34" i="24"/>
  <c r="AA34" i="24"/>
  <c r="AI33" i="24"/>
  <c r="AE33" i="24"/>
  <c r="AC33" i="24"/>
  <c r="AE31" i="24"/>
  <c r="V31" i="24"/>
  <c r="AH30" i="24"/>
  <c r="AE30" i="24"/>
  <c r="Z30" i="24"/>
  <c r="V30" i="24"/>
  <c r="AJ28" i="24"/>
  <c r="AC28" i="24"/>
  <c r="Z28" i="24"/>
  <c r="AB27" i="24"/>
  <c r="X27" i="24"/>
  <c r="AJ26" i="24"/>
  <c r="AC26" i="24"/>
  <c r="X26" i="24"/>
  <c r="X25" i="24"/>
  <c r="X24" i="24"/>
  <c r="X23" i="24"/>
  <c r="X22" i="24"/>
  <c r="X21" i="24"/>
  <c r="X20" i="24"/>
  <c r="X18" i="24"/>
  <c r="AI17" i="24"/>
  <c r="AG16" i="24"/>
  <c r="AC16" i="24"/>
  <c r="AA16" i="24"/>
  <c r="AM15" i="24"/>
  <c r="AK15" i="24"/>
  <c r="AG15" i="24"/>
  <c r="AA15" i="24"/>
  <c r="AF14" i="24"/>
  <c r="AJ12" i="24"/>
  <c r="X12" i="24"/>
  <c r="AJ11" i="24"/>
  <c r="X11" i="24"/>
  <c r="AM10" i="24"/>
  <c r="AI10" i="24"/>
  <c r="X10" i="24"/>
  <c r="AE9" i="24"/>
  <c r="X9" i="24"/>
  <c r="AJ8" i="24"/>
  <c r="AA8" i="24"/>
  <c r="AA7" i="24"/>
  <c r="AA6" i="24"/>
  <c r="AO5" i="24"/>
  <c r="AL5" i="24"/>
  <c r="AA5" i="24"/>
  <c r="AJ4" i="24"/>
  <c r="P63" i="24"/>
  <c r="F63" i="24"/>
  <c r="C59" i="24"/>
  <c r="F58" i="24"/>
  <c r="P57" i="24"/>
  <c r="K57" i="24"/>
  <c r="F57" i="24"/>
  <c r="F56" i="24"/>
  <c r="P55" i="24"/>
  <c r="K55" i="24"/>
  <c r="F55" i="24"/>
  <c r="C53" i="24"/>
  <c r="N52" i="24"/>
  <c r="L52" i="24"/>
  <c r="J52" i="24"/>
  <c r="L51" i="24"/>
  <c r="J51" i="24"/>
  <c r="C49" i="24"/>
  <c r="E48" i="24"/>
  <c r="A48" i="24"/>
  <c r="K47" i="24"/>
  <c r="A47" i="24"/>
  <c r="K46" i="24"/>
  <c r="A46" i="24"/>
  <c r="K45" i="24"/>
  <c r="A45" i="24"/>
  <c r="K44" i="24"/>
  <c r="A44" i="24"/>
  <c r="K43" i="24"/>
  <c r="A43" i="24"/>
  <c r="K42" i="24"/>
  <c r="A42" i="24"/>
  <c r="F40" i="24"/>
  <c r="P39" i="24"/>
  <c r="K39" i="24"/>
  <c r="F39" i="24"/>
  <c r="F38" i="24"/>
  <c r="P37" i="24"/>
  <c r="K37" i="24"/>
  <c r="F37" i="24"/>
  <c r="P35" i="24"/>
  <c r="K35" i="24"/>
  <c r="F35" i="24"/>
  <c r="P34" i="24"/>
  <c r="K34" i="24"/>
  <c r="F34" i="24"/>
  <c r="N33" i="24"/>
  <c r="J33" i="24"/>
  <c r="H33" i="24"/>
  <c r="J31" i="24"/>
  <c r="A31" i="24"/>
  <c r="M30" i="24"/>
  <c r="J30" i="24"/>
  <c r="E30" i="24"/>
  <c r="A30" i="24"/>
  <c r="O28" i="24"/>
  <c r="H28" i="24"/>
  <c r="E28" i="24"/>
  <c r="G27" i="24"/>
  <c r="C27" i="24"/>
  <c r="O26" i="24"/>
  <c r="H26" i="24"/>
  <c r="C26" i="24"/>
  <c r="C25" i="24"/>
  <c r="C24" i="24"/>
  <c r="C23" i="24"/>
  <c r="C22" i="24"/>
  <c r="C21" i="24"/>
  <c r="C20" i="24"/>
  <c r="C18" i="24"/>
  <c r="N17" i="24"/>
  <c r="L16" i="24"/>
  <c r="H16" i="24"/>
  <c r="F16" i="24"/>
  <c r="R15" i="24"/>
  <c r="P15" i="24"/>
  <c r="L15" i="24"/>
  <c r="F15" i="24"/>
  <c r="K14" i="24"/>
  <c r="O12" i="24"/>
  <c r="C12" i="24"/>
  <c r="O11" i="24"/>
  <c r="C11" i="24"/>
  <c r="R10" i="24"/>
  <c r="N10" i="24"/>
  <c r="C10" i="24"/>
  <c r="J9" i="24"/>
  <c r="C9" i="24"/>
  <c r="O8" i="24"/>
  <c r="F8" i="24"/>
  <c r="F7" i="24"/>
  <c r="F6" i="24"/>
  <c r="T5" i="24"/>
  <c r="Q5" i="24"/>
  <c r="F5" i="24"/>
  <c r="O4" i="24"/>
  <c r="GW63" i="23"/>
  <c r="GM63" i="23"/>
  <c r="GJ59" i="23"/>
  <c r="GM58" i="23"/>
  <c r="GW57" i="23"/>
  <c r="GR57" i="23"/>
  <c r="GM57" i="23"/>
  <c r="GM56" i="23"/>
  <c r="GW55" i="23"/>
  <c r="GR55" i="23"/>
  <c r="GM55" i="23"/>
  <c r="GJ53" i="23"/>
  <c r="GU52" i="23"/>
  <c r="GS52" i="23"/>
  <c r="GQ52" i="23"/>
  <c r="GS51" i="23"/>
  <c r="GQ51" i="23"/>
  <c r="GJ49" i="23"/>
  <c r="GL48" i="23"/>
  <c r="GH48" i="23"/>
  <c r="GR47" i="23"/>
  <c r="GH47" i="23"/>
  <c r="GR46" i="23"/>
  <c r="GH46" i="23"/>
  <c r="GR45" i="23"/>
  <c r="GH45" i="23"/>
  <c r="GR44" i="23"/>
  <c r="GH44" i="23"/>
  <c r="GR43" i="23"/>
  <c r="GH43" i="23"/>
  <c r="GR42" i="23"/>
  <c r="GH42" i="23"/>
  <c r="GM40" i="23"/>
  <c r="GW39" i="23"/>
  <c r="GR39" i="23"/>
  <c r="GM39" i="23"/>
  <c r="GM38" i="23"/>
  <c r="GW37" i="23"/>
  <c r="GR37" i="23"/>
  <c r="GM37" i="23"/>
  <c r="GW35" i="23"/>
  <c r="GR35" i="23"/>
  <c r="GM35" i="23"/>
  <c r="GW34" i="23"/>
  <c r="GR34" i="23"/>
  <c r="GM34" i="23"/>
  <c r="GU33" i="23"/>
  <c r="GQ33" i="23"/>
  <c r="GO33" i="23"/>
  <c r="GQ31" i="23"/>
  <c r="GH31" i="23"/>
  <c r="GT30" i="23"/>
  <c r="GQ30" i="23"/>
  <c r="GL30" i="23"/>
  <c r="GH30" i="23"/>
  <c r="GV28" i="23"/>
  <c r="GO28" i="23"/>
  <c r="GL28" i="23"/>
  <c r="GN27" i="23"/>
  <c r="GJ27" i="23"/>
  <c r="GV26" i="23"/>
  <c r="GO26" i="23"/>
  <c r="GJ26" i="23"/>
  <c r="GJ25" i="23"/>
  <c r="GJ24" i="23"/>
  <c r="GJ23" i="23"/>
  <c r="GJ22" i="23"/>
  <c r="GJ21" i="23"/>
  <c r="GJ20" i="23"/>
  <c r="GJ18" i="23"/>
  <c r="GU17" i="23"/>
  <c r="GS16" i="23"/>
  <c r="GO16" i="23"/>
  <c r="GM16" i="23"/>
  <c r="GY15" i="23"/>
  <c r="GW15" i="23"/>
  <c r="GS15" i="23"/>
  <c r="GM15" i="23"/>
  <c r="GR14" i="23"/>
  <c r="GV12" i="23"/>
  <c r="GJ12" i="23"/>
  <c r="GV11" i="23"/>
  <c r="GJ11" i="23"/>
  <c r="GY10" i="23"/>
  <c r="GU10" i="23"/>
  <c r="GJ10" i="23"/>
  <c r="GQ9" i="23"/>
  <c r="GJ9" i="23"/>
  <c r="GV8" i="23"/>
  <c r="GM8" i="23"/>
  <c r="GM7" i="23"/>
  <c r="GM6" i="23"/>
  <c r="HA5" i="23"/>
  <c r="GX5" i="23"/>
  <c r="GM5" i="23"/>
  <c r="GV4" i="23"/>
  <c r="GB63" i="23"/>
  <c r="FR63" i="23"/>
  <c r="FO59" i="23"/>
  <c r="FR58" i="23"/>
  <c r="GB57" i="23"/>
  <c r="FW57" i="23"/>
  <c r="FR57" i="23"/>
  <c r="FR56" i="23"/>
  <c r="GB55" i="23"/>
  <c r="FW55" i="23"/>
  <c r="FR55" i="23"/>
  <c r="FO53" i="23"/>
  <c r="FZ52" i="23"/>
  <c r="FX52" i="23"/>
  <c r="FV52" i="23"/>
  <c r="FX51" i="23"/>
  <c r="FV51" i="23"/>
  <c r="FO49" i="23"/>
  <c r="FQ48" i="23"/>
  <c r="FM48" i="23"/>
  <c r="FW47" i="23"/>
  <c r="FM47" i="23"/>
  <c r="FW46" i="23"/>
  <c r="FM46" i="23"/>
  <c r="FW45" i="23"/>
  <c r="FM45" i="23"/>
  <c r="FW44" i="23"/>
  <c r="FM44" i="23"/>
  <c r="FW43" i="23"/>
  <c r="FM43" i="23"/>
  <c r="FW42" i="23"/>
  <c r="FM42" i="23"/>
  <c r="FR40" i="23"/>
  <c r="GB39" i="23"/>
  <c r="FW39" i="23"/>
  <c r="FR39" i="23"/>
  <c r="FR38" i="23"/>
  <c r="GB37" i="23"/>
  <c r="FW37" i="23"/>
  <c r="FR37" i="23"/>
  <c r="GB35" i="23"/>
  <c r="FW35" i="23"/>
  <c r="FR35" i="23"/>
  <c r="GB34" i="23"/>
  <c r="FW34" i="23"/>
  <c r="FR34" i="23"/>
  <c r="FZ33" i="23"/>
  <c r="FV33" i="23"/>
  <c r="FT33" i="23"/>
  <c r="FV31" i="23"/>
  <c r="FM31" i="23"/>
  <c r="FY30" i="23"/>
  <c r="FV30" i="23"/>
  <c r="FQ30" i="23"/>
  <c r="FM30" i="23"/>
  <c r="GA28" i="23"/>
  <c r="FT28" i="23"/>
  <c r="FQ28" i="23"/>
  <c r="FS27" i="23"/>
  <c r="FO27" i="23"/>
  <c r="GA26" i="23"/>
  <c r="FT26" i="23"/>
  <c r="FO26" i="23"/>
  <c r="FO25" i="23"/>
  <c r="FO24" i="23"/>
  <c r="FO23" i="23"/>
  <c r="FO22" i="23"/>
  <c r="FO21" i="23"/>
  <c r="FO20" i="23"/>
  <c r="FO18" i="23"/>
  <c r="FZ17" i="23"/>
  <c r="FX16" i="23"/>
  <c r="FT16" i="23"/>
  <c r="FR16" i="23"/>
  <c r="GD15" i="23"/>
  <c r="GB15" i="23"/>
  <c r="FX15" i="23"/>
  <c r="FR15" i="23"/>
  <c r="FW14" i="23"/>
  <c r="GA12" i="23"/>
  <c r="FO12" i="23"/>
  <c r="GA11" i="23"/>
  <c r="FO11" i="23"/>
  <c r="GD10" i="23"/>
  <c r="FZ10" i="23"/>
  <c r="FO10" i="23"/>
  <c r="FV9" i="23"/>
  <c r="FO9" i="23"/>
  <c r="GA8" i="23"/>
  <c r="FR8" i="23"/>
  <c r="FR7" i="23"/>
  <c r="FR6" i="23"/>
  <c r="GF5" i="23"/>
  <c r="GC5" i="23"/>
  <c r="FR5" i="23"/>
  <c r="GA4" i="23"/>
  <c r="FG63" i="23"/>
  <c r="EW63" i="23"/>
  <c r="ET59" i="23"/>
  <c r="EW58" i="23"/>
  <c r="FG57" i="23"/>
  <c r="FB57" i="23"/>
  <c r="EW57" i="23"/>
  <c r="EW56" i="23"/>
  <c r="FG55" i="23"/>
  <c r="FB55" i="23"/>
  <c r="EW55" i="23"/>
  <c r="ET53" i="23"/>
  <c r="FE52" i="23"/>
  <c r="FC52" i="23"/>
  <c r="FA52" i="23"/>
  <c r="FC51" i="23"/>
  <c r="FA51" i="23"/>
  <c r="ET49" i="23"/>
  <c r="EV48" i="23"/>
  <c r="ER48" i="23"/>
  <c r="FB47" i="23"/>
  <c r="ER47" i="23"/>
  <c r="FB46" i="23"/>
  <c r="ER46" i="23"/>
  <c r="FB45" i="23"/>
  <c r="ER45" i="23"/>
  <c r="FB44" i="23"/>
  <c r="ER44" i="23"/>
  <c r="FB43" i="23"/>
  <c r="ER43" i="23"/>
  <c r="FB42" i="23"/>
  <c r="ER42" i="23"/>
  <c r="EW40" i="23"/>
  <c r="FG39" i="23"/>
  <c r="FB39" i="23"/>
  <c r="EW39" i="23"/>
  <c r="EW38" i="23"/>
  <c r="FG37" i="23"/>
  <c r="FB37" i="23"/>
  <c r="EW37" i="23"/>
  <c r="FG35" i="23"/>
  <c r="FB35" i="23"/>
  <c r="EW35" i="23"/>
  <c r="FG34" i="23"/>
  <c r="FB34" i="23"/>
  <c r="EW34" i="23"/>
  <c r="FE33" i="23"/>
  <c r="FA33" i="23"/>
  <c r="EY33" i="23"/>
  <c r="FA31" i="23"/>
  <c r="ER31" i="23"/>
  <c r="FD30" i="23"/>
  <c r="FA30" i="23"/>
  <c r="EV30" i="23"/>
  <c r="ER30" i="23"/>
  <c r="FF28" i="23"/>
  <c r="EY28" i="23"/>
  <c r="EV28" i="23"/>
  <c r="EX27" i="23"/>
  <c r="ET27" i="23"/>
  <c r="FF26" i="23"/>
  <c r="EY26" i="23"/>
  <c r="ET26" i="23"/>
  <c r="ET25" i="23"/>
  <c r="ET24" i="23"/>
  <c r="ET23" i="23"/>
  <c r="ET22" i="23"/>
  <c r="ET21" i="23"/>
  <c r="ET20" i="23"/>
  <c r="ET18" i="23"/>
  <c r="FE17" i="23"/>
  <c r="FC16" i="23"/>
  <c r="EY16" i="23"/>
  <c r="EW16" i="23"/>
  <c r="FI15" i="23"/>
  <c r="FG15" i="23"/>
  <c r="FC15" i="23"/>
  <c r="EW15" i="23"/>
  <c r="FB14" i="23"/>
  <c r="FF12" i="23"/>
  <c r="ET12" i="23"/>
  <c r="FF11" i="23"/>
  <c r="ET11" i="23"/>
  <c r="FI10" i="23"/>
  <c r="FE10" i="23"/>
  <c r="ET10" i="23"/>
  <c r="FA9" i="23"/>
  <c r="ET9" i="23"/>
  <c r="FF8" i="23"/>
  <c r="EW8" i="23"/>
  <c r="EW7" i="23"/>
  <c r="EW6" i="23"/>
  <c r="FK5" i="23"/>
  <c r="FH5" i="23"/>
  <c r="EW5" i="23"/>
  <c r="FF4" i="23"/>
  <c r="EL63" i="23"/>
  <c r="EB63" i="23"/>
  <c r="DY59" i="23"/>
  <c r="EB58" i="23"/>
  <c r="EL57" i="23"/>
  <c r="EG57" i="23"/>
  <c r="EB57" i="23"/>
  <c r="EB56" i="23"/>
  <c r="EL55" i="23"/>
  <c r="EG55" i="23"/>
  <c r="EB55" i="23"/>
  <c r="DY53" i="23"/>
  <c r="EJ52" i="23"/>
  <c r="EH52" i="23"/>
  <c r="EF52" i="23"/>
  <c r="EH51" i="23"/>
  <c r="EF51" i="23"/>
  <c r="DY49" i="23"/>
  <c r="EA48" i="23"/>
  <c r="DW48" i="23"/>
  <c r="EG47" i="23"/>
  <c r="DW47" i="23"/>
  <c r="EG46" i="23"/>
  <c r="DW46" i="23"/>
  <c r="EG45" i="23"/>
  <c r="DW45" i="23"/>
  <c r="EG44" i="23"/>
  <c r="DW44" i="23"/>
  <c r="EG43" i="23"/>
  <c r="DW43" i="23"/>
  <c r="EG42" i="23"/>
  <c r="DW42" i="23"/>
  <c r="EB40" i="23"/>
  <c r="EL39" i="23"/>
  <c r="EG39" i="23"/>
  <c r="EB39" i="23"/>
  <c r="EB38" i="23"/>
  <c r="EL37" i="23"/>
  <c r="EG37" i="23"/>
  <c r="EB37" i="23"/>
  <c r="EL35" i="23"/>
  <c r="EG35" i="23"/>
  <c r="EB35" i="23"/>
  <c r="EL34" i="23"/>
  <c r="EG34" i="23"/>
  <c r="EB34" i="23"/>
  <c r="EJ33" i="23"/>
  <c r="EF33" i="23"/>
  <c r="ED33" i="23"/>
  <c r="EF31" i="23"/>
  <c r="DW31" i="23"/>
  <c r="EI30" i="23"/>
  <c r="EF30" i="23"/>
  <c r="EA30" i="23"/>
  <c r="DW30" i="23"/>
  <c r="EK28" i="23"/>
  <c r="ED28" i="23"/>
  <c r="EA28" i="23"/>
  <c r="EC27" i="23"/>
  <c r="DY27" i="23"/>
  <c r="EK26" i="23"/>
  <c r="ED26" i="23"/>
  <c r="DY26" i="23"/>
  <c r="DY25" i="23"/>
  <c r="DY24" i="23"/>
  <c r="DY23" i="23"/>
  <c r="DY22" i="23"/>
  <c r="DY21" i="23"/>
  <c r="DY20" i="23"/>
  <c r="DY18" i="23"/>
  <c r="EJ17" i="23"/>
  <c r="EH16" i="23"/>
  <c r="ED16" i="23"/>
  <c r="EB16" i="23"/>
  <c r="EN15" i="23"/>
  <c r="EL15" i="23"/>
  <c r="EH15" i="23"/>
  <c r="EB15" i="23"/>
  <c r="EG14" i="23"/>
  <c r="EK12" i="23"/>
  <c r="DY12" i="23"/>
  <c r="EK11" i="23"/>
  <c r="DY11" i="23"/>
  <c r="EN10" i="23"/>
  <c r="EJ10" i="23"/>
  <c r="DY10" i="23"/>
  <c r="EF9" i="23"/>
  <c r="DY9" i="23"/>
  <c r="EK8" i="23"/>
  <c r="EB8" i="23"/>
  <c r="EB7" i="23"/>
  <c r="EB6" i="23"/>
  <c r="EP5" i="23"/>
  <c r="EM5" i="23"/>
  <c r="EB5" i="23"/>
  <c r="EK4" i="23"/>
  <c r="DQ63" i="23"/>
  <c r="DG63" i="23"/>
  <c r="DD59" i="23"/>
  <c r="DG58" i="23"/>
  <c r="DQ57" i="23"/>
  <c r="DL57" i="23"/>
  <c r="DG57" i="23"/>
  <c r="DG56" i="23"/>
  <c r="DQ55" i="23"/>
  <c r="DL55" i="23"/>
  <c r="DG55" i="23"/>
  <c r="DD53" i="23"/>
  <c r="DO52" i="23"/>
  <c r="DM52" i="23"/>
  <c r="DK52" i="23"/>
  <c r="DM51" i="23"/>
  <c r="DK51" i="23"/>
  <c r="DD49" i="23"/>
  <c r="DF48" i="23"/>
  <c r="DB48" i="23"/>
  <c r="DL47" i="23"/>
  <c r="DB47" i="23"/>
  <c r="DL46" i="23"/>
  <c r="DB46" i="23"/>
  <c r="DL45" i="23"/>
  <c r="DB45" i="23"/>
  <c r="DL44" i="23"/>
  <c r="DB44" i="23"/>
  <c r="DL43" i="23"/>
  <c r="DB43" i="23"/>
  <c r="DL42" i="23"/>
  <c r="DB42" i="23"/>
  <c r="DG40" i="23"/>
  <c r="DQ39" i="23"/>
  <c r="DL39" i="23"/>
  <c r="DG39" i="23"/>
  <c r="DG38" i="23"/>
  <c r="DQ37" i="23"/>
  <c r="DL37" i="23"/>
  <c r="DG37" i="23"/>
  <c r="DQ35" i="23"/>
  <c r="DL35" i="23"/>
  <c r="DG35" i="23"/>
  <c r="DQ34" i="23"/>
  <c r="DL34" i="23"/>
  <c r="DG34" i="23"/>
  <c r="DO33" i="23"/>
  <c r="DK33" i="23"/>
  <c r="DI33" i="23"/>
  <c r="DK31" i="23"/>
  <c r="DB31" i="23"/>
  <c r="DN30" i="23"/>
  <c r="DK30" i="23"/>
  <c r="DF30" i="23"/>
  <c r="DB30" i="23"/>
  <c r="DP28" i="23"/>
  <c r="DI28" i="23"/>
  <c r="DF28" i="23"/>
  <c r="DH27" i="23"/>
  <c r="DD27" i="23"/>
  <c r="DP26" i="23"/>
  <c r="DI26" i="23"/>
  <c r="DD26" i="23"/>
  <c r="DD25" i="23"/>
  <c r="DD24" i="23"/>
  <c r="DD23" i="23"/>
  <c r="DD22" i="23"/>
  <c r="DD21" i="23"/>
  <c r="DD20" i="23"/>
  <c r="DD18" i="23"/>
  <c r="DO17" i="23"/>
  <c r="DM16" i="23"/>
  <c r="DI16" i="23"/>
  <c r="DG16" i="23"/>
  <c r="DS15" i="23"/>
  <c r="DQ15" i="23"/>
  <c r="DM15" i="23"/>
  <c r="DG15" i="23"/>
  <c r="DL14" i="23"/>
  <c r="DP12" i="23"/>
  <c r="DD12" i="23"/>
  <c r="DP11" i="23"/>
  <c r="DD11" i="23"/>
  <c r="DS10" i="23"/>
  <c r="DO10" i="23"/>
  <c r="DD10" i="23"/>
  <c r="DK9" i="23"/>
  <c r="DD9" i="23"/>
  <c r="DP8" i="23"/>
  <c r="DG8" i="23"/>
  <c r="DG7" i="23"/>
  <c r="DG6" i="23"/>
  <c r="DU5" i="23"/>
  <c r="DR5" i="23"/>
  <c r="DG5" i="23"/>
  <c r="DP4" i="23"/>
  <c r="CV63" i="23"/>
  <c r="CL63" i="23"/>
  <c r="CI59" i="23"/>
  <c r="CL58" i="23"/>
  <c r="CV57" i="23"/>
  <c r="CQ57" i="23"/>
  <c r="CL57" i="23"/>
  <c r="CL56" i="23"/>
  <c r="CV55" i="23"/>
  <c r="CQ55" i="23"/>
  <c r="CL55" i="23"/>
  <c r="CI53" i="23"/>
  <c r="CT52" i="23"/>
  <c r="CR52" i="23"/>
  <c r="CP52" i="23"/>
  <c r="CR51" i="23"/>
  <c r="CP51" i="23"/>
  <c r="CI49" i="23"/>
  <c r="CK48" i="23"/>
  <c r="CG48" i="23"/>
  <c r="CQ47" i="23"/>
  <c r="CG47" i="23"/>
  <c r="CQ46" i="23"/>
  <c r="CG46" i="23"/>
  <c r="CQ45" i="23"/>
  <c r="CG45" i="23"/>
  <c r="CQ44" i="23"/>
  <c r="CG44" i="23"/>
  <c r="CQ43" i="23"/>
  <c r="CG43" i="23"/>
  <c r="CQ42" i="23"/>
  <c r="CG42" i="23"/>
  <c r="CL40" i="23"/>
  <c r="CV39" i="23"/>
  <c r="CQ39" i="23"/>
  <c r="CL39" i="23"/>
  <c r="CL38" i="23"/>
  <c r="CV37" i="23"/>
  <c r="CQ37" i="23"/>
  <c r="CL37" i="23"/>
  <c r="CV35" i="23"/>
  <c r="CQ35" i="23"/>
  <c r="CL35" i="23"/>
  <c r="CV34" i="23"/>
  <c r="CQ34" i="23"/>
  <c r="CL34" i="23"/>
  <c r="CT33" i="23"/>
  <c r="CP33" i="23"/>
  <c r="CN33" i="23"/>
  <c r="CP31" i="23"/>
  <c r="CG31" i="23"/>
  <c r="CS30" i="23"/>
  <c r="CP30" i="23"/>
  <c r="CK30" i="23"/>
  <c r="CG30" i="23"/>
  <c r="CU28" i="23"/>
  <c r="CN28" i="23"/>
  <c r="CK28" i="23"/>
  <c r="CM27" i="23"/>
  <c r="CI27" i="23"/>
  <c r="CU26" i="23"/>
  <c r="CN26" i="23"/>
  <c r="CI26" i="23"/>
  <c r="CI25" i="23"/>
  <c r="CI24" i="23"/>
  <c r="CI23" i="23"/>
  <c r="CI22" i="23"/>
  <c r="CI21" i="23"/>
  <c r="CI20" i="23"/>
  <c r="CI18" i="23"/>
  <c r="CT17" i="23"/>
  <c r="CR16" i="23"/>
  <c r="CN16" i="23"/>
  <c r="CL16" i="23"/>
  <c r="CX15" i="23"/>
  <c r="CV15" i="23"/>
  <c r="CR15" i="23"/>
  <c r="CL15" i="23"/>
  <c r="CQ14" i="23"/>
  <c r="CU12" i="23"/>
  <c r="CI12" i="23"/>
  <c r="CU11" i="23"/>
  <c r="CI11" i="23"/>
  <c r="CX10" i="23"/>
  <c r="CT10" i="23"/>
  <c r="CI10" i="23"/>
  <c r="CP9" i="23"/>
  <c r="CI9" i="23"/>
  <c r="CU8" i="23"/>
  <c r="CL8" i="23"/>
  <c r="CL7" i="23"/>
  <c r="CL6" i="23"/>
  <c r="CZ5" i="23"/>
  <c r="CW5" i="23"/>
  <c r="CL5" i="23"/>
  <c r="CU4" i="23"/>
  <c r="CA63" i="23"/>
  <c r="BQ63" i="23"/>
  <c r="BN59" i="23"/>
  <c r="BQ58" i="23"/>
  <c r="CA57" i="23"/>
  <c r="BV57" i="23"/>
  <c r="BQ57" i="23"/>
  <c r="BQ56" i="23"/>
  <c r="CA55" i="23"/>
  <c r="BV55" i="23"/>
  <c r="BQ55" i="23"/>
  <c r="BN53" i="23"/>
  <c r="BY52" i="23"/>
  <c r="BW52" i="23"/>
  <c r="BU52" i="23"/>
  <c r="BW51" i="23"/>
  <c r="BU51" i="23"/>
  <c r="BN49" i="23"/>
  <c r="BP48" i="23"/>
  <c r="BL48" i="23"/>
  <c r="BV47" i="23"/>
  <c r="BL47" i="23"/>
  <c r="BV46" i="23"/>
  <c r="BL46" i="23"/>
  <c r="BV45" i="23"/>
  <c r="BL45" i="23"/>
  <c r="BV44" i="23"/>
  <c r="BL44" i="23"/>
  <c r="BV43" i="23"/>
  <c r="BL43" i="23"/>
  <c r="BV42" i="23"/>
  <c r="BL42" i="23"/>
  <c r="BQ40" i="23"/>
  <c r="CA39" i="23"/>
  <c r="BV39" i="23"/>
  <c r="BQ39" i="23"/>
  <c r="BQ38" i="23"/>
  <c r="CA37" i="23"/>
  <c r="BV37" i="23"/>
  <c r="BQ37" i="23"/>
  <c r="CA35" i="23"/>
  <c r="BV35" i="23"/>
  <c r="BQ35" i="23"/>
  <c r="CA34" i="23"/>
  <c r="BV34" i="23"/>
  <c r="BQ34" i="23"/>
  <c r="BY33" i="23"/>
  <c r="BU33" i="23"/>
  <c r="BS33" i="23"/>
  <c r="BU31" i="23"/>
  <c r="BL31" i="23"/>
  <c r="BX30" i="23"/>
  <c r="BU30" i="23"/>
  <c r="BP30" i="23"/>
  <c r="BL30" i="23"/>
  <c r="BZ28" i="23"/>
  <c r="BS28" i="23"/>
  <c r="BP28" i="23"/>
  <c r="BR27" i="23"/>
  <c r="BN27" i="23"/>
  <c r="BZ26" i="23"/>
  <c r="BS26" i="23"/>
  <c r="BN26" i="23"/>
  <c r="BN25" i="23"/>
  <c r="BN24" i="23"/>
  <c r="BN23" i="23"/>
  <c r="BN22" i="23"/>
  <c r="BN21" i="23"/>
  <c r="BN20" i="23"/>
  <c r="BN18" i="23"/>
  <c r="BY17" i="23"/>
  <c r="BW16" i="23"/>
  <c r="BS16" i="23"/>
  <c r="BQ16" i="23"/>
  <c r="CC15" i="23"/>
  <c r="CA15" i="23"/>
  <c r="BW15" i="23"/>
  <c r="BQ15" i="23"/>
  <c r="BV14" i="23"/>
  <c r="BZ12" i="23"/>
  <c r="BN12" i="23"/>
  <c r="BZ11" i="23"/>
  <c r="BN11" i="23"/>
  <c r="CC10" i="23"/>
  <c r="BY10" i="23"/>
  <c r="BN10" i="23"/>
  <c r="BU9" i="23"/>
  <c r="BN9" i="23"/>
  <c r="BZ8" i="23"/>
  <c r="BQ8" i="23"/>
  <c r="BQ7" i="23"/>
  <c r="BQ6" i="23"/>
  <c r="CE5" i="23"/>
  <c r="CB5" i="23"/>
  <c r="BQ5" i="23"/>
  <c r="BZ4" i="23"/>
  <c r="BF63" i="23"/>
  <c r="AV63" i="23"/>
  <c r="AS59" i="23"/>
  <c r="AV58" i="23"/>
  <c r="BF57" i="23"/>
  <c r="BA57" i="23"/>
  <c r="AV57" i="23"/>
  <c r="AV56" i="23"/>
  <c r="BF55" i="23"/>
  <c r="BA55" i="23"/>
  <c r="AV55" i="23"/>
  <c r="AS53" i="23"/>
  <c r="BD52" i="23"/>
  <c r="BB52" i="23"/>
  <c r="AZ52" i="23"/>
  <c r="BB51" i="23"/>
  <c r="AZ51" i="23"/>
  <c r="AS49" i="23"/>
  <c r="AU48" i="23"/>
  <c r="AQ48" i="23"/>
  <c r="BA47" i="23"/>
  <c r="AQ47" i="23"/>
  <c r="BA46" i="23"/>
  <c r="AQ46" i="23"/>
  <c r="BA45" i="23"/>
  <c r="AQ45" i="23"/>
  <c r="BA44" i="23"/>
  <c r="AQ44" i="23"/>
  <c r="BA43" i="23"/>
  <c r="AQ43" i="23"/>
  <c r="BA42" i="23"/>
  <c r="AQ42" i="23"/>
  <c r="AV40" i="23"/>
  <c r="BF39" i="23"/>
  <c r="BA39" i="23"/>
  <c r="AV39" i="23"/>
  <c r="AV38" i="23"/>
  <c r="BF37" i="23"/>
  <c r="BA37" i="23"/>
  <c r="AV37" i="23"/>
  <c r="BF35" i="23"/>
  <c r="BA35" i="23"/>
  <c r="AV35" i="23"/>
  <c r="BF34" i="23"/>
  <c r="BA34" i="23"/>
  <c r="AV34" i="23"/>
  <c r="BD33" i="23"/>
  <c r="AZ33" i="23"/>
  <c r="AX33" i="23"/>
  <c r="AZ31" i="23"/>
  <c r="AQ31" i="23"/>
  <c r="BC30" i="23"/>
  <c r="AZ30" i="23"/>
  <c r="AU30" i="23"/>
  <c r="AQ30" i="23"/>
  <c r="BE28" i="23"/>
  <c r="AX28" i="23"/>
  <c r="AU28" i="23"/>
  <c r="AW27" i="23"/>
  <c r="AS27" i="23"/>
  <c r="BE26" i="23"/>
  <c r="AX26" i="23"/>
  <c r="AS26" i="23"/>
  <c r="AS25" i="23"/>
  <c r="AS24" i="23"/>
  <c r="AS23" i="23"/>
  <c r="AS22" i="23"/>
  <c r="AS21" i="23"/>
  <c r="AS20" i="23"/>
  <c r="AS18" i="23"/>
  <c r="BD17" i="23"/>
  <c r="BB16" i="23"/>
  <c r="AX16" i="23"/>
  <c r="AV16" i="23"/>
  <c r="BH15" i="23"/>
  <c r="BF15" i="23"/>
  <c r="BB15" i="23"/>
  <c r="AV15" i="23"/>
  <c r="BA14" i="23"/>
  <c r="BE12" i="23"/>
  <c r="AS12" i="23"/>
  <c r="BE11" i="23"/>
  <c r="AS11" i="23"/>
  <c r="BH10" i="23"/>
  <c r="BD10" i="23"/>
  <c r="AS10" i="23"/>
  <c r="AZ9" i="23"/>
  <c r="AS9" i="23"/>
  <c r="BE8" i="23"/>
  <c r="AV8" i="23"/>
  <c r="AV7" i="23"/>
  <c r="AV6" i="23"/>
  <c r="BJ5" i="23"/>
  <c r="BG5" i="23"/>
  <c r="AV5" i="23"/>
  <c r="BE4" i="23"/>
  <c r="AK63" i="23"/>
  <c r="AA63" i="23"/>
  <c r="X59" i="23"/>
  <c r="AA58" i="23"/>
  <c r="AK57" i="23"/>
  <c r="AF57" i="23"/>
  <c r="AA57" i="23"/>
  <c r="AA56" i="23"/>
  <c r="AK55" i="23"/>
  <c r="AF55" i="23"/>
  <c r="AA55" i="23"/>
  <c r="X53" i="23"/>
  <c r="AI52" i="23"/>
  <c r="AG52" i="23"/>
  <c r="AE52" i="23"/>
  <c r="AG51" i="23"/>
  <c r="AE51" i="23"/>
  <c r="X49" i="23"/>
  <c r="Z48" i="23"/>
  <c r="V48" i="23"/>
  <c r="AF47" i="23"/>
  <c r="V47" i="23"/>
  <c r="AF46" i="23"/>
  <c r="V46" i="23"/>
  <c r="AF45" i="23"/>
  <c r="V45" i="23"/>
  <c r="AF44" i="23"/>
  <c r="V44" i="23"/>
  <c r="AF43" i="23"/>
  <c r="V43" i="23"/>
  <c r="AF42" i="23"/>
  <c r="V42" i="23"/>
  <c r="AA40" i="23"/>
  <c r="AK39" i="23"/>
  <c r="AF39" i="23"/>
  <c r="AA39" i="23"/>
  <c r="AA38" i="23"/>
  <c r="AK37" i="23"/>
  <c r="AF37" i="23"/>
  <c r="AA37" i="23"/>
  <c r="AK35" i="23"/>
  <c r="AF35" i="23"/>
  <c r="AA35" i="23"/>
  <c r="AK34" i="23"/>
  <c r="AF34" i="23"/>
  <c r="AA34" i="23"/>
  <c r="AI33" i="23"/>
  <c r="AE33" i="23"/>
  <c r="AC33" i="23"/>
  <c r="AE31" i="23"/>
  <c r="V31" i="23"/>
  <c r="AH30" i="23"/>
  <c r="AE30" i="23"/>
  <c r="Z30" i="23"/>
  <c r="V30" i="23"/>
  <c r="AJ28" i="23"/>
  <c r="AC28" i="23"/>
  <c r="Z28" i="23"/>
  <c r="AB27" i="23"/>
  <c r="X27" i="23"/>
  <c r="AJ26" i="23"/>
  <c r="AC26" i="23"/>
  <c r="X26" i="23"/>
  <c r="X25" i="23"/>
  <c r="X24" i="23"/>
  <c r="X23" i="23"/>
  <c r="X22" i="23"/>
  <c r="X21" i="23"/>
  <c r="X20" i="23"/>
  <c r="X18" i="23"/>
  <c r="AI17" i="23"/>
  <c r="AG16" i="23"/>
  <c r="AC16" i="23"/>
  <c r="AA16" i="23"/>
  <c r="AM15" i="23"/>
  <c r="AK15" i="23"/>
  <c r="AG15" i="23"/>
  <c r="AA15" i="23"/>
  <c r="AF14" i="23"/>
  <c r="AJ12" i="23"/>
  <c r="X12" i="23"/>
  <c r="AJ11" i="23"/>
  <c r="X11" i="23"/>
  <c r="AM10" i="23"/>
  <c r="AI10" i="23"/>
  <c r="X10" i="23"/>
  <c r="AE9" i="23"/>
  <c r="X9" i="23"/>
  <c r="AJ8" i="23"/>
  <c r="AA8" i="23"/>
  <c r="AA7" i="23"/>
  <c r="AA6" i="23"/>
  <c r="AO5" i="23"/>
  <c r="AL5" i="23"/>
  <c r="AA5" i="23"/>
  <c r="AJ4" i="23"/>
  <c r="P63" i="23"/>
  <c r="F63" i="23"/>
  <c r="C59" i="23"/>
  <c r="F58" i="23"/>
  <c r="P57" i="23"/>
  <c r="K57" i="23"/>
  <c r="F57" i="23"/>
  <c r="F56" i="23"/>
  <c r="P55" i="23"/>
  <c r="K55" i="23"/>
  <c r="F55" i="23"/>
  <c r="C53" i="23"/>
  <c r="N52" i="23"/>
  <c r="L52" i="23"/>
  <c r="J52" i="23"/>
  <c r="L51" i="23"/>
  <c r="J51" i="23"/>
  <c r="C49" i="23"/>
  <c r="E48" i="23"/>
  <c r="A48" i="23"/>
  <c r="K47" i="23"/>
  <c r="A47" i="23"/>
  <c r="K46" i="23"/>
  <c r="A46" i="23"/>
  <c r="K45" i="23"/>
  <c r="A45" i="23"/>
  <c r="K44" i="23"/>
  <c r="A44" i="23"/>
  <c r="K43" i="23"/>
  <c r="A43" i="23"/>
  <c r="K42" i="23"/>
  <c r="A42" i="23"/>
  <c r="F40" i="23"/>
  <c r="P39" i="23"/>
  <c r="K39" i="23"/>
  <c r="F39" i="23"/>
  <c r="F38" i="23"/>
  <c r="P37" i="23"/>
  <c r="K37" i="23"/>
  <c r="F37" i="23"/>
  <c r="P35" i="23"/>
  <c r="K35" i="23"/>
  <c r="F35" i="23"/>
  <c r="P34" i="23"/>
  <c r="K34" i="23"/>
  <c r="F34" i="23"/>
  <c r="N33" i="23"/>
  <c r="J33" i="23"/>
  <c r="H33" i="23"/>
  <c r="J31" i="23"/>
  <c r="A31" i="23"/>
  <c r="M30" i="23"/>
  <c r="J30" i="23"/>
  <c r="E30" i="23"/>
  <c r="A30" i="23"/>
  <c r="O28" i="23"/>
  <c r="H28" i="23"/>
  <c r="E28" i="23"/>
  <c r="G27" i="23"/>
  <c r="C27" i="23"/>
  <c r="O26" i="23"/>
  <c r="H26" i="23"/>
  <c r="C26" i="23"/>
  <c r="C25" i="23"/>
  <c r="C24" i="23"/>
  <c r="C23" i="23"/>
  <c r="C22" i="23"/>
  <c r="C21" i="23"/>
  <c r="C20" i="23"/>
  <c r="C18" i="23"/>
  <c r="N17" i="23"/>
  <c r="L16" i="23"/>
  <c r="H16" i="23"/>
  <c r="F16" i="23"/>
  <c r="R15" i="23"/>
  <c r="P15" i="23"/>
  <c r="L15" i="23"/>
  <c r="F15" i="23"/>
  <c r="K14" i="23"/>
  <c r="O12" i="23"/>
  <c r="C12" i="23"/>
  <c r="O11" i="23"/>
  <c r="C11" i="23"/>
  <c r="R10" i="23"/>
  <c r="N10" i="23"/>
  <c r="C10" i="23"/>
  <c r="J9" i="23"/>
  <c r="C9" i="23"/>
  <c r="O8" i="23"/>
  <c r="F8" i="23"/>
  <c r="F7" i="23"/>
  <c r="F6" i="23"/>
  <c r="T5" i="23"/>
  <c r="Q5" i="23"/>
  <c r="F5" i="23"/>
  <c r="O4" i="23"/>
  <c r="GW63" i="22"/>
  <c r="GM63" i="22"/>
  <c r="GJ59" i="22"/>
  <c r="GM58" i="22"/>
  <c r="GW57" i="22"/>
  <c r="GR57" i="22"/>
  <c r="GM57" i="22"/>
  <c r="GM56" i="22"/>
  <c r="GW55" i="22"/>
  <c r="GR55" i="22"/>
  <c r="GM55" i="22"/>
  <c r="GJ53" i="22"/>
  <c r="GU52" i="22"/>
  <c r="GS52" i="22"/>
  <c r="GQ52" i="22"/>
  <c r="GS51" i="22"/>
  <c r="GQ51" i="22"/>
  <c r="GJ49" i="22"/>
  <c r="GL48" i="22"/>
  <c r="GH48" i="22"/>
  <c r="GR47" i="22"/>
  <c r="GH47" i="22"/>
  <c r="GR46" i="22"/>
  <c r="GH46" i="22"/>
  <c r="GR45" i="22"/>
  <c r="GH45" i="22"/>
  <c r="GR44" i="22"/>
  <c r="GH44" i="22"/>
  <c r="GR43" i="22"/>
  <c r="GH43" i="22"/>
  <c r="GR42" i="22"/>
  <c r="GH42" i="22"/>
  <c r="GM40" i="22"/>
  <c r="GW39" i="22"/>
  <c r="GR39" i="22"/>
  <c r="GM39" i="22"/>
  <c r="GM38" i="22"/>
  <c r="GW37" i="22"/>
  <c r="GR37" i="22"/>
  <c r="GM37" i="22"/>
  <c r="GW35" i="22"/>
  <c r="GR35" i="22"/>
  <c r="GM35" i="22"/>
  <c r="GW34" i="22"/>
  <c r="GR34" i="22"/>
  <c r="GM34" i="22"/>
  <c r="GU33" i="22"/>
  <c r="GQ33" i="22"/>
  <c r="GO33" i="22"/>
  <c r="GQ31" i="22"/>
  <c r="GH31" i="22"/>
  <c r="GT30" i="22"/>
  <c r="GQ30" i="22"/>
  <c r="GL30" i="22"/>
  <c r="GH30" i="22"/>
  <c r="GV28" i="22"/>
  <c r="GO28" i="22"/>
  <c r="GL28" i="22"/>
  <c r="GN27" i="22"/>
  <c r="GJ27" i="22"/>
  <c r="GV26" i="22"/>
  <c r="GO26" i="22"/>
  <c r="GJ26" i="22"/>
  <c r="GJ25" i="22"/>
  <c r="GJ24" i="22"/>
  <c r="GJ23" i="22"/>
  <c r="GJ22" i="22"/>
  <c r="GJ21" i="22"/>
  <c r="GJ20" i="22"/>
  <c r="GJ18" i="22"/>
  <c r="GU17" i="22"/>
  <c r="GS16" i="22"/>
  <c r="GO16" i="22"/>
  <c r="GM16" i="22"/>
  <c r="GY15" i="22"/>
  <c r="GW15" i="22"/>
  <c r="GS15" i="22"/>
  <c r="GM15" i="22"/>
  <c r="GR14" i="22"/>
  <c r="GV12" i="22"/>
  <c r="GJ12" i="22"/>
  <c r="GV11" i="22"/>
  <c r="GJ11" i="22"/>
  <c r="GY10" i="22"/>
  <c r="GU10" i="22"/>
  <c r="GJ10" i="22"/>
  <c r="GQ9" i="22"/>
  <c r="GJ9" i="22"/>
  <c r="GV8" i="22"/>
  <c r="GM8" i="22"/>
  <c r="GM7" i="22"/>
  <c r="GM6" i="22"/>
  <c r="HA5" i="22"/>
  <c r="GX5" i="22"/>
  <c r="GM5" i="22"/>
  <c r="GV4" i="22"/>
  <c r="GB63" i="22"/>
  <c r="FR63" i="22"/>
  <c r="FO59" i="22"/>
  <c r="FR58" i="22"/>
  <c r="GB57" i="22"/>
  <c r="FW57" i="22"/>
  <c r="FR57" i="22"/>
  <c r="FR56" i="22"/>
  <c r="GB55" i="22"/>
  <c r="FW55" i="22"/>
  <c r="FR55" i="22"/>
  <c r="FO53" i="22"/>
  <c r="FZ52" i="22"/>
  <c r="FX52" i="22"/>
  <c r="FV52" i="22"/>
  <c r="FX51" i="22"/>
  <c r="FV51" i="22"/>
  <c r="FO49" i="22"/>
  <c r="FQ48" i="22"/>
  <c r="FM48" i="22"/>
  <c r="FW47" i="22"/>
  <c r="FM47" i="22"/>
  <c r="FW46" i="22"/>
  <c r="FM46" i="22"/>
  <c r="FW45" i="22"/>
  <c r="FM45" i="22"/>
  <c r="FW44" i="22"/>
  <c r="FM44" i="22"/>
  <c r="FW43" i="22"/>
  <c r="FM43" i="22"/>
  <c r="FW42" i="22"/>
  <c r="FM42" i="22"/>
  <c r="FR40" i="22"/>
  <c r="GB39" i="22"/>
  <c r="FW39" i="22"/>
  <c r="FR39" i="22"/>
  <c r="FR38" i="22"/>
  <c r="GB37" i="22"/>
  <c r="FW37" i="22"/>
  <c r="FR37" i="22"/>
  <c r="GB35" i="22"/>
  <c r="FW35" i="22"/>
  <c r="FR35" i="22"/>
  <c r="GB34" i="22"/>
  <c r="FW34" i="22"/>
  <c r="FR34" i="22"/>
  <c r="FZ33" i="22"/>
  <c r="FV33" i="22"/>
  <c r="FT33" i="22"/>
  <c r="FV31" i="22"/>
  <c r="FM31" i="22"/>
  <c r="FY30" i="22"/>
  <c r="FV30" i="22"/>
  <c r="FQ30" i="22"/>
  <c r="FM30" i="22"/>
  <c r="GA28" i="22"/>
  <c r="FT28" i="22"/>
  <c r="FQ28" i="22"/>
  <c r="FS27" i="22"/>
  <c r="FO27" i="22"/>
  <c r="GA26" i="22"/>
  <c r="FT26" i="22"/>
  <c r="FO26" i="22"/>
  <c r="FO25" i="22"/>
  <c r="FO24" i="22"/>
  <c r="FO23" i="22"/>
  <c r="FO22" i="22"/>
  <c r="FO21" i="22"/>
  <c r="FO20" i="22"/>
  <c r="FO18" i="22"/>
  <c r="FZ17" i="22"/>
  <c r="FX16" i="22"/>
  <c r="FT16" i="22"/>
  <c r="FR16" i="22"/>
  <c r="GD15" i="22"/>
  <c r="GB15" i="22"/>
  <c r="FX15" i="22"/>
  <c r="FR15" i="22"/>
  <c r="FW14" i="22"/>
  <c r="GA12" i="22"/>
  <c r="FO12" i="22"/>
  <c r="GA11" i="22"/>
  <c r="FO11" i="22"/>
  <c r="GD10" i="22"/>
  <c r="FZ10" i="22"/>
  <c r="FO10" i="22"/>
  <c r="FV9" i="22"/>
  <c r="FO9" i="22"/>
  <c r="GA8" i="22"/>
  <c r="FR8" i="22"/>
  <c r="FR7" i="22"/>
  <c r="FR6" i="22"/>
  <c r="GF5" i="22"/>
  <c r="GC5" i="22"/>
  <c r="FR5" i="22"/>
  <c r="GA4" i="22"/>
  <c r="EL63" i="22"/>
  <c r="EB63" i="22"/>
  <c r="DY59" i="22"/>
  <c r="EB58" i="22"/>
  <c r="EL57" i="22"/>
  <c r="EG57" i="22"/>
  <c r="EB57" i="22"/>
  <c r="EB56" i="22"/>
  <c r="EL55" i="22"/>
  <c r="EG55" i="22"/>
  <c r="EB55" i="22"/>
  <c r="DY53" i="22"/>
  <c r="EJ52" i="22"/>
  <c r="EH52" i="22"/>
  <c r="EF52" i="22"/>
  <c r="EH51" i="22"/>
  <c r="EF51" i="22"/>
  <c r="DY49" i="22"/>
  <c r="EA48" i="22"/>
  <c r="DW48" i="22"/>
  <c r="EG47" i="22"/>
  <c r="DW47" i="22"/>
  <c r="EG46" i="22"/>
  <c r="DW46" i="22"/>
  <c r="EG45" i="22"/>
  <c r="DW45" i="22"/>
  <c r="EG44" i="22"/>
  <c r="DW44" i="22"/>
  <c r="EG43" i="22"/>
  <c r="DW43" i="22"/>
  <c r="EG42" i="22"/>
  <c r="DW42" i="22"/>
  <c r="EB40" i="22"/>
  <c r="EL39" i="22"/>
  <c r="EG39" i="22"/>
  <c r="EB39" i="22"/>
  <c r="EB38" i="22"/>
  <c r="EL37" i="22"/>
  <c r="EG37" i="22"/>
  <c r="EB37" i="22"/>
  <c r="EL35" i="22"/>
  <c r="EG35" i="22"/>
  <c r="EB35" i="22"/>
  <c r="EL34" i="22"/>
  <c r="EG34" i="22"/>
  <c r="EB34" i="22"/>
  <c r="EJ33" i="22"/>
  <c r="EF33" i="22"/>
  <c r="ED33" i="22"/>
  <c r="EF31" i="22"/>
  <c r="DW31" i="22"/>
  <c r="EI30" i="22"/>
  <c r="EF30" i="22"/>
  <c r="EA30" i="22"/>
  <c r="DW30" i="22"/>
  <c r="EK28" i="22"/>
  <c r="ED28" i="22"/>
  <c r="EA28" i="22"/>
  <c r="EC27" i="22"/>
  <c r="DY27" i="22"/>
  <c r="EK26" i="22"/>
  <c r="ED26" i="22"/>
  <c r="DY26" i="22"/>
  <c r="DY25" i="22"/>
  <c r="DY24" i="22"/>
  <c r="DY23" i="22"/>
  <c r="DY22" i="22"/>
  <c r="DY21" i="22"/>
  <c r="DY20" i="22"/>
  <c r="DY18" i="22"/>
  <c r="EJ17" i="22"/>
  <c r="EH16" i="22"/>
  <c r="ED16" i="22"/>
  <c r="EB16" i="22"/>
  <c r="EN15" i="22"/>
  <c r="EL15" i="22"/>
  <c r="EH15" i="22"/>
  <c r="EB15" i="22"/>
  <c r="EG14" i="22"/>
  <c r="EK12" i="22"/>
  <c r="DY12" i="22"/>
  <c r="EK11" i="22"/>
  <c r="DY11" i="22"/>
  <c r="EN10" i="22"/>
  <c r="EJ10" i="22"/>
  <c r="DY10" i="22"/>
  <c r="EF9" i="22"/>
  <c r="DY9" i="22"/>
  <c r="EK8" i="22"/>
  <c r="EB8" i="22"/>
  <c r="EB7" i="22"/>
  <c r="EB6" i="22"/>
  <c r="EP5" i="22"/>
  <c r="EM5" i="22"/>
  <c r="EB5" i="22"/>
  <c r="EK4" i="22"/>
  <c r="DQ63" i="22"/>
  <c r="DG63" i="22"/>
  <c r="DD59" i="22"/>
  <c r="DG58" i="22"/>
  <c r="DQ57" i="22"/>
  <c r="DL57" i="22"/>
  <c r="DG57" i="22"/>
  <c r="DG56" i="22"/>
  <c r="DQ55" i="22"/>
  <c r="DL55" i="22"/>
  <c r="DG55" i="22"/>
  <c r="DD53" i="22"/>
  <c r="DO52" i="22"/>
  <c r="DM52" i="22"/>
  <c r="DK52" i="22"/>
  <c r="DM51" i="22"/>
  <c r="DK51" i="22"/>
  <c r="DD49" i="22"/>
  <c r="DF48" i="22"/>
  <c r="DB48" i="22"/>
  <c r="DL47" i="22"/>
  <c r="DB47" i="22"/>
  <c r="DL46" i="22"/>
  <c r="DB46" i="22"/>
  <c r="DL45" i="22"/>
  <c r="DB45" i="22"/>
  <c r="DL44" i="22"/>
  <c r="DB44" i="22"/>
  <c r="DL43" i="22"/>
  <c r="DB43" i="22"/>
  <c r="DL42" i="22"/>
  <c r="DB42" i="22"/>
  <c r="DG40" i="22"/>
  <c r="DQ39" i="22"/>
  <c r="DL39" i="22"/>
  <c r="DG39" i="22"/>
  <c r="DG38" i="22"/>
  <c r="DQ37" i="22"/>
  <c r="DL37" i="22"/>
  <c r="DG37" i="22"/>
  <c r="DQ35" i="22"/>
  <c r="DL35" i="22"/>
  <c r="DG35" i="22"/>
  <c r="DQ34" i="22"/>
  <c r="DL34" i="22"/>
  <c r="DG34" i="22"/>
  <c r="DO33" i="22"/>
  <c r="DK33" i="22"/>
  <c r="DI33" i="22"/>
  <c r="DK31" i="22"/>
  <c r="DB31" i="22"/>
  <c r="DN30" i="22"/>
  <c r="DK30" i="22"/>
  <c r="DF30" i="22"/>
  <c r="DB30" i="22"/>
  <c r="DP28" i="22"/>
  <c r="DI28" i="22"/>
  <c r="DF28" i="22"/>
  <c r="DH27" i="22"/>
  <c r="DD27" i="22"/>
  <c r="DP26" i="22"/>
  <c r="DI26" i="22"/>
  <c r="DD26" i="22"/>
  <c r="DD25" i="22"/>
  <c r="DD24" i="22"/>
  <c r="DD23" i="22"/>
  <c r="DD22" i="22"/>
  <c r="DD21" i="22"/>
  <c r="DD20" i="22"/>
  <c r="DD18" i="22"/>
  <c r="DO17" i="22"/>
  <c r="DM16" i="22"/>
  <c r="DI16" i="22"/>
  <c r="DG16" i="22"/>
  <c r="DS15" i="22"/>
  <c r="DQ15" i="22"/>
  <c r="DM15" i="22"/>
  <c r="DG15" i="22"/>
  <c r="DL14" i="22"/>
  <c r="DP12" i="22"/>
  <c r="DD12" i="22"/>
  <c r="DP11" i="22"/>
  <c r="DD11" i="22"/>
  <c r="DS10" i="22"/>
  <c r="DO10" i="22"/>
  <c r="DD10" i="22"/>
  <c r="DK9" i="22"/>
  <c r="DD9" i="22"/>
  <c r="DP8" i="22"/>
  <c r="DG8" i="22"/>
  <c r="DG7" i="22"/>
  <c r="DG6" i="22"/>
  <c r="DU5" i="22"/>
  <c r="DR5" i="22"/>
  <c r="DG5" i="22"/>
  <c r="DP4" i="22"/>
  <c r="CV63" i="22"/>
  <c r="CL63" i="22"/>
  <c r="CI59" i="22"/>
  <c r="CL58" i="22"/>
  <c r="CV57" i="22"/>
  <c r="CQ57" i="22"/>
  <c r="CL57" i="22"/>
  <c r="CL56" i="22"/>
  <c r="CV55" i="22"/>
  <c r="CQ55" i="22"/>
  <c r="CL55" i="22"/>
  <c r="CI53" i="22"/>
  <c r="CT52" i="22"/>
  <c r="CR52" i="22"/>
  <c r="CP52" i="22"/>
  <c r="CR51" i="22"/>
  <c r="CP51" i="22"/>
  <c r="CI49" i="22"/>
  <c r="CK48" i="22"/>
  <c r="CG48" i="22"/>
  <c r="CQ47" i="22"/>
  <c r="CG47" i="22"/>
  <c r="CQ46" i="22"/>
  <c r="CG46" i="22"/>
  <c r="CQ45" i="22"/>
  <c r="CG45" i="22"/>
  <c r="CQ44" i="22"/>
  <c r="CG44" i="22"/>
  <c r="CQ43" i="22"/>
  <c r="CG43" i="22"/>
  <c r="CQ42" i="22"/>
  <c r="CG42" i="22"/>
  <c r="CL40" i="22"/>
  <c r="CV39" i="22"/>
  <c r="CQ39" i="22"/>
  <c r="CL39" i="22"/>
  <c r="CL38" i="22"/>
  <c r="CV37" i="22"/>
  <c r="CQ37" i="22"/>
  <c r="CL37" i="22"/>
  <c r="CV35" i="22"/>
  <c r="CQ35" i="22"/>
  <c r="CL35" i="22"/>
  <c r="CV34" i="22"/>
  <c r="CQ34" i="22"/>
  <c r="CL34" i="22"/>
  <c r="CT33" i="22"/>
  <c r="CP33" i="22"/>
  <c r="CN33" i="22"/>
  <c r="CP31" i="22"/>
  <c r="CG31" i="22"/>
  <c r="CS30" i="22"/>
  <c r="CP30" i="22"/>
  <c r="CK30" i="22"/>
  <c r="CG30" i="22"/>
  <c r="CU28" i="22"/>
  <c r="CN28" i="22"/>
  <c r="CK28" i="22"/>
  <c r="CM27" i="22"/>
  <c r="CI27" i="22"/>
  <c r="CU26" i="22"/>
  <c r="CN26" i="22"/>
  <c r="CI26" i="22"/>
  <c r="CI25" i="22"/>
  <c r="CI24" i="22"/>
  <c r="CI23" i="22"/>
  <c r="CI22" i="22"/>
  <c r="CI21" i="22"/>
  <c r="CI20" i="22"/>
  <c r="CI18" i="22"/>
  <c r="CT17" i="22"/>
  <c r="CR16" i="22"/>
  <c r="CN16" i="22"/>
  <c r="CL16" i="22"/>
  <c r="CX15" i="22"/>
  <c r="CV15" i="22"/>
  <c r="CR15" i="22"/>
  <c r="CL15" i="22"/>
  <c r="CQ14" i="22"/>
  <c r="CU12" i="22"/>
  <c r="CI12" i="22"/>
  <c r="CU11" i="22"/>
  <c r="CI11" i="22"/>
  <c r="CX10" i="22"/>
  <c r="CT10" i="22"/>
  <c r="CI10" i="22"/>
  <c r="CP9" i="22"/>
  <c r="CI9" i="22"/>
  <c r="CU8" i="22"/>
  <c r="CL8" i="22"/>
  <c r="CL7" i="22"/>
  <c r="CL6" i="22"/>
  <c r="CZ5" i="22"/>
  <c r="CW5" i="22"/>
  <c r="CL5" i="22"/>
  <c r="CU4" i="22"/>
  <c r="CA63" i="22"/>
  <c r="BQ63" i="22"/>
  <c r="BN59" i="22"/>
  <c r="BQ58" i="22"/>
  <c r="CA57" i="22"/>
  <c r="BV57" i="22"/>
  <c r="BQ57" i="22"/>
  <c r="BQ56" i="22"/>
  <c r="CA55" i="22"/>
  <c r="BV55" i="22"/>
  <c r="BQ55" i="22"/>
  <c r="BN53" i="22"/>
  <c r="BY52" i="22"/>
  <c r="BW52" i="22"/>
  <c r="BU52" i="22"/>
  <c r="BW51" i="22"/>
  <c r="BU51" i="22"/>
  <c r="BN49" i="22"/>
  <c r="BP48" i="22"/>
  <c r="BL48" i="22"/>
  <c r="BV47" i="22"/>
  <c r="BL47" i="22"/>
  <c r="BV46" i="22"/>
  <c r="BL46" i="22"/>
  <c r="BV45" i="22"/>
  <c r="BL45" i="22"/>
  <c r="BV44" i="22"/>
  <c r="BL44" i="22"/>
  <c r="BV43" i="22"/>
  <c r="BL43" i="22"/>
  <c r="BV42" i="22"/>
  <c r="BL42" i="22"/>
  <c r="BQ40" i="22"/>
  <c r="CA39" i="22"/>
  <c r="BV39" i="22"/>
  <c r="BQ39" i="22"/>
  <c r="BQ38" i="22"/>
  <c r="CA37" i="22"/>
  <c r="BV37" i="22"/>
  <c r="BQ37" i="22"/>
  <c r="CA35" i="22"/>
  <c r="BV35" i="22"/>
  <c r="BQ35" i="22"/>
  <c r="CA34" i="22"/>
  <c r="BV34" i="22"/>
  <c r="BQ34" i="22"/>
  <c r="BY33" i="22"/>
  <c r="BU33" i="22"/>
  <c r="BS33" i="22"/>
  <c r="BU31" i="22"/>
  <c r="BL31" i="22"/>
  <c r="BX30" i="22"/>
  <c r="BU30" i="22"/>
  <c r="BP30" i="22"/>
  <c r="BL30" i="22"/>
  <c r="BZ28" i="22"/>
  <c r="BS28" i="22"/>
  <c r="BP28" i="22"/>
  <c r="BR27" i="22"/>
  <c r="BN27" i="22"/>
  <c r="BZ26" i="22"/>
  <c r="BS26" i="22"/>
  <c r="BN26" i="22"/>
  <c r="BN25" i="22"/>
  <c r="BN24" i="22"/>
  <c r="BN23" i="22"/>
  <c r="BN22" i="22"/>
  <c r="BN21" i="22"/>
  <c r="BN20" i="22"/>
  <c r="BN18" i="22"/>
  <c r="BY17" i="22"/>
  <c r="BW16" i="22"/>
  <c r="BS16" i="22"/>
  <c r="BQ16" i="22"/>
  <c r="CC15" i="22"/>
  <c r="CA15" i="22"/>
  <c r="BW15" i="22"/>
  <c r="BQ15" i="22"/>
  <c r="BV14" i="22"/>
  <c r="BZ12" i="22"/>
  <c r="BN12" i="22"/>
  <c r="BZ11" i="22"/>
  <c r="BN11" i="22"/>
  <c r="CC10" i="22"/>
  <c r="BY10" i="22"/>
  <c r="BN10" i="22"/>
  <c r="BU9" i="22"/>
  <c r="BN9" i="22"/>
  <c r="BZ8" i="22"/>
  <c r="BQ8" i="22"/>
  <c r="BQ7" i="22"/>
  <c r="BQ6" i="22"/>
  <c r="CE5" i="22"/>
  <c r="CB5" i="22"/>
  <c r="BQ5" i="22"/>
  <c r="BZ4" i="22"/>
  <c r="BF63" i="22"/>
  <c r="AV63" i="22"/>
  <c r="AS59" i="22"/>
  <c r="AV58" i="22"/>
  <c r="BF57" i="22"/>
  <c r="BA57" i="22"/>
  <c r="AV57" i="22"/>
  <c r="AV56" i="22"/>
  <c r="BF55" i="22"/>
  <c r="BA55" i="22"/>
  <c r="AV55" i="22"/>
  <c r="AS53" i="22"/>
  <c r="BD52" i="22"/>
  <c r="BB52" i="22"/>
  <c r="AZ52" i="22"/>
  <c r="BB51" i="22"/>
  <c r="AZ51" i="22"/>
  <c r="AS49" i="22"/>
  <c r="AU48" i="22"/>
  <c r="AQ48" i="22"/>
  <c r="BA47" i="22"/>
  <c r="AQ47" i="22"/>
  <c r="BA46" i="22"/>
  <c r="AQ46" i="22"/>
  <c r="BA45" i="22"/>
  <c r="AQ45" i="22"/>
  <c r="BA44" i="22"/>
  <c r="AQ44" i="22"/>
  <c r="BA43" i="22"/>
  <c r="AQ43" i="22"/>
  <c r="BA42" i="22"/>
  <c r="AQ42" i="22"/>
  <c r="AV40" i="22"/>
  <c r="BF39" i="22"/>
  <c r="BA39" i="22"/>
  <c r="AV39" i="22"/>
  <c r="AV38" i="22"/>
  <c r="BF37" i="22"/>
  <c r="BA37" i="22"/>
  <c r="AV37" i="22"/>
  <c r="BF35" i="22"/>
  <c r="BA35" i="22"/>
  <c r="AV35" i="22"/>
  <c r="BF34" i="22"/>
  <c r="BA34" i="22"/>
  <c r="AV34" i="22"/>
  <c r="BD33" i="22"/>
  <c r="AZ33" i="22"/>
  <c r="AX33" i="22"/>
  <c r="AZ31" i="22"/>
  <c r="AQ31" i="22"/>
  <c r="BC30" i="22"/>
  <c r="AZ30" i="22"/>
  <c r="AU30" i="22"/>
  <c r="AQ30" i="22"/>
  <c r="BE28" i="22"/>
  <c r="AX28" i="22"/>
  <c r="AU28" i="22"/>
  <c r="AW27" i="22"/>
  <c r="AS27" i="22"/>
  <c r="BE26" i="22"/>
  <c r="AX26" i="22"/>
  <c r="AS26" i="22"/>
  <c r="AS25" i="22"/>
  <c r="AS24" i="22"/>
  <c r="AS23" i="22"/>
  <c r="AS22" i="22"/>
  <c r="AS21" i="22"/>
  <c r="AS20" i="22"/>
  <c r="AS18" i="22"/>
  <c r="BD17" i="22"/>
  <c r="BB16" i="22"/>
  <c r="AX16" i="22"/>
  <c r="AV16" i="22"/>
  <c r="BH15" i="22"/>
  <c r="BF15" i="22"/>
  <c r="BB15" i="22"/>
  <c r="AV15" i="22"/>
  <c r="BA14" i="22"/>
  <c r="BE12" i="22"/>
  <c r="AS12" i="22"/>
  <c r="BE11" i="22"/>
  <c r="AS11" i="22"/>
  <c r="BH10" i="22"/>
  <c r="BD10" i="22"/>
  <c r="AS10" i="22"/>
  <c r="AZ9" i="22"/>
  <c r="AS9" i="22"/>
  <c r="BE8" i="22"/>
  <c r="AV8" i="22"/>
  <c r="AV7" i="22"/>
  <c r="AV6" i="22"/>
  <c r="BJ5" i="22"/>
  <c r="BG5" i="22"/>
  <c r="AV5" i="22"/>
  <c r="BE4" i="22"/>
  <c r="AK63" i="22"/>
  <c r="AA63" i="22"/>
  <c r="X59" i="22"/>
  <c r="AA58" i="22"/>
  <c r="AK57" i="22"/>
  <c r="AF57" i="22"/>
  <c r="AA57" i="22"/>
  <c r="AA56" i="22"/>
  <c r="AK55" i="22"/>
  <c r="AF55" i="22"/>
  <c r="AA55" i="22"/>
  <c r="X53" i="22"/>
  <c r="AI52" i="22"/>
  <c r="AG52" i="22"/>
  <c r="AE52" i="22"/>
  <c r="AG51" i="22"/>
  <c r="AE51" i="22"/>
  <c r="X49" i="22"/>
  <c r="Z48" i="22"/>
  <c r="V48" i="22"/>
  <c r="AF47" i="22"/>
  <c r="V47" i="22"/>
  <c r="AF46" i="22"/>
  <c r="V46" i="22"/>
  <c r="AF45" i="22"/>
  <c r="V45" i="22"/>
  <c r="AF44" i="22"/>
  <c r="V44" i="22"/>
  <c r="AF43" i="22"/>
  <c r="V43" i="22"/>
  <c r="AF42" i="22"/>
  <c r="V42" i="22"/>
  <c r="AA40" i="22"/>
  <c r="AK39" i="22"/>
  <c r="AF39" i="22"/>
  <c r="AA39" i="22"/>
  <c r="AA38" i="22"/>
  <c r="AK37" i="22"/>
  <c r="AF37" i="22"/>
  <c r="AA37" i="22"/>
  <c r="AK35" i="22"/>
  <c r="AF35" i="22"/>
  <c r="AA35" i="22"/>
  <c r="AK34" i="22"/>
  <c r="AF34" i="22"/>
  <c r="AA34" i="22"/>
  <c r="AI33" i="22"/>
  <c r="AE33" i="22"/>
  <c r="AC33" i="22"/>
  <c r="AE31" i="22"/>
  <c r="V31" i="22"/>
  <c r="AH30" i="22"/>
  <c r="AE30" i="22"/>
  <c r="Z30" i="22"/>
  <c r="V30" i="22"/>
  <c r="AJ28" i="22"/>
  <c r="AC28" i="22"/>
  <c r="Z28" i="22"/>
  <c r="AB27" i="22"/>
  <c r="X27" i="22"/>
  <c r="AJ26" i="22"/>
  <c r="AC26" i="22"/>
  <c r="X26" i="22"/>
  <c r="X25" i="22"/>
  <c r="X24" i="22"/>
  <c r="X23" i="22"/>
  <c r="X22" i="22"/>
  <c r="X21" i="22"/>
  <c r="X20" i="22"/>
  <c r="X18" i="22"/>
  <c r="AI17" i="22"/>
  <c r="AG16" i="22"/>
  <c r="AC16" i="22"/>
  <c r="AA16" i="22"/>
  <c r="AM15" i="22"/>
  <c r="AK15" i="22"/>
  <c r="AG15" i="22"/>
  <c r="AA15" i="22"/>
  <c r="AF14" i="22"/>
  <c r="AJ12" i="22"/>
  <c r="X12" i="22"/>
  <c r="AJ11" i="22"/>
  <c r="X11" i="22"/>
  <c r="AM10" i="22"/>
  <c r="AI10" i="22"/>
  <c r="X10" i="22"/>
  <c r="AE9" i="22"/>
  <c r="X9" i="22"/>
  <c r="AJ8" i="22"/>
  <c r="AA8" i="22"/>
  <c r="AA7" i="22"/>
  <c r="AA6" i="22"/>
  <c r="AO5" i="22"/>
  <c r="AL5" i="22"/>
  <c r="AA5" i="22"/>
  <c r="AJ4" i="22"/>
  <c r="P63" i="22"/>
  <c r="F63" i="22"/>
  <c r="C59" i="22"/>
  <c r="F58" i="22"/>
  <c r="P57" i="22"/>
  <c r="K57" i="22"/>
  <c r="F57" i="22"/>
  <c r="F56" i="22"/>
  <c r="P55" i="22"/>
  <c r="K55" i="22"/>
  <c r="F55" i="22"/>
  <c r="C53" i="22"/>
  <c r="N52" i="22"/>
  <c r="L52" i="22"/>
  <c r="J52" i="22"/>
  <c r="L51" i="22"/>
  <c r="J51" i="22"/>
  <c r="C49" i="22"/>
  <c r="E48" i="22"/>
  <c r="A48" i="22"/>
  <c r="K47" i="22"/>
  <c r="A47" i="22"/>
  <c r="K46" i="22"/>
  <c r="A46" i="22"/>
  <c r="K45" i="22"/>
  <c r="A45" i="22"/>
  <c r="K44" i="22"/>
  <c r="A44" i="22"/>
  <c r="K43" i="22"/>
  <c r="A43" i="22"/>
  <c r="K42" i="22"/>
  <c r="A42" i="22"/>
  <c r="F40" i="22"/>
  <c r="P39" i="22"/>
  <c r="K39" i="22"/>
  <c r="F39" i="22"/>
  <c r="F38" i="22"/>
  <c r="P37" i="22"/>
  <c r="K37" i="22"/>
  <c r="F37" i="22"/>
  <c r="P35" i="22"/>
  <c r="K35" i="22"/>
  <c r="F35" i="22"/>
  <c r="P34" i="22"/>
  <c r="K34" i="22"/>
  <c r="F34" i="22"/>
  <c r="N33" i="22"/>
  <c r="J33" i="22"/>
  <c r="H33" i="22"/>
  <c r="J31" i="22"/>
  <c r="A31" i="22"/>
  <c r="M30" i="22"/>
  <c r="J30" i="22"/>
  <c r="E30" i="22"/>
  <c r="A30" i="22"/>
  <c r="O28" i="22"/>
  <c r="H28" i="22"/>
  <c r="E28" i="22"/>
  <c r="G27" i="22"/>
  <c r="C27" i="22"/>
  <c r="O26" i="22"/>
  <c r="H26" i="22"/>
  <c r="C26" i="22"/>
  <c r="C25" i="22"/>
  <c r="C24" i="22"/>
  <c r="C23" i="22"/>
  <c r="C22" i="22"/>
  <c r="C21" i="22"/>
  <c r="C20" i="22"/>
  <c r="C18" i="22"/>
  <c r="N17" i="22"/>
  <c r="L16" i="22"/>
  <c r="H16" i="22"/>
  <c r="F16" i="22"/>
  <c r="R15" i="22"/>
  <c r="P15" i="22"/>
  <c r="L15" i="22"/>
  <c r="F15" i="22"/>
  <c r="K14" i="22"/>
  <c r="O12" i="22"/>
  <c r="C12" i="22"/>
  <c r="O11" i="22"/>
  <c r="C11" i="22"/>
  <c r="R10" i="22"/>
  <c r="N10" i="22"/>
  <c r="C10" i="22"/>
  <c r="J9" i="22"/>
  <c r="C9" i="22"/>
  <c r="O8" i="22"/>
  <c r="F8" i="22"/>
  <c r="F7" i="22"/>
  <c r="F6" i="22"/>
  <c r="T5" i="22"/>
  <c r="Q5" i="22"/>
  <c r="F5" i="22"/>
  <c r="O4" i="22"/>
  <c r="GW63" i="21"/>
  <c r="GM63" i="21"/>
  <c r="GJ59" i="21"/>
  <c r="GM58" i="21"/>
  <c r="GW57" i="21"/>
  <c r="GR57" i="21"/>
  <c r="GM57" i="21"/>
  <c r="GM56" i="21"/>
  <c r="GW55" i="21"/>
  <c r="GR55" i="21"/>
  <c r="GM55" i="21"/>
  <c r="GJ53" i="21"/>
  <c r="GU52" i="21"/>
  <c r="GS52" i="21"/>
  <c r="GQ52" i="21"/>
  <c r="GS51" i="21"/>
  <c r="GQ51" i="21"/>
  <c r="GJ49" i="21"/>
  <c r="GL48" i="21"/>
  <c r="GH48" i="21"/>
  <c r="GR47" i="21"/>
  <c r="GH47" i="21"/>
  <c r="GR46" i="21"/>
  <c r="GH46" i="21"/>
  <c r="GR45" i="21"/>
  <c r="GH45" i="21"/>
  <c r="GR44" i="21"/>
  <c r="GH44" i="21"/>
  <c r="GR43" i="21"/>
  <c r="GH43" i="21"/>
  <c r="GR42" i="21"/>
  <c r="GH42" i="21"/>
  <c r="GM40" i="21"/>
  <c r="GW39" i="21"/>
  <c r="GR39" i="21"/>
  <c r="GM39" i="21"/>
  <c r="GM38" i="21"/>
  <c r="GW37" i="21"/>
  <c r="GR37" i="21"/>
  <c r="GM37" i="21"/>
  <c r="GW35" i="21"/>
  <c r="GR35" i="21"/>
  <c r="GM35" i="21"/>
  <c r="GW34" i="21"/>
  <c r="GR34" i="21"/>
  <c r="GM34" i="21"/>
  <c r="GU33" i="21"/>
  <c r="GQ33" i="21"/>
  <c r="GO33" i="21"/>
  <c r="GQ31" i="21"/>
  <c r="GH31" i="21"/>
  <c r="GT30" i="21"/>
  <c r="GQ30" i="21"/>
  <c r="GL30" i="21"/>
  <c r="GH30" i="21"/>
  <c r="GV28" i="21"/>
  <c r="GO28" i="21"/>
  <c r="GL28" i="21"/>
  <c r="GN27" i="21"/>
  <c r="GJ27" i="21"/>
  <c r="GV26" i="21"/>
  <c r="GO26" i="21"/>
  <c r="GJ26" i="21"/>
  <c r="GJ25" i="21"/>
  <c r="GJ24" i="21"/>
  <c r="GJ23" i="21"/>
  <c r="GJ22" i="21"/>
  <c r="GJ21" i="21"/>
  <c r="GJ20" i="21"/>
  <c r="GJ18" i="21"/>
  <c r="GU17" i="21"/>
  <c r="GS16" i="21"/>
  <c r="GO16" i="21"/>
  <c r="GM16" i="21"/>
  <c r="GY15" i="21"/>
  <c r="GW15" i="21"/>
  <c r="GS15" i="21"/>
  <c r="GM15" i="21"/>
  <c r="GR14" i="21"/>
  <c r="GV12" i="21"/>
  <c r="GJ12" i="21"/>
  <c r="GV11" i="21"/>
  <c r="GJ11" i="21"/>
  <c r="GY10" i="21"/>
  <c r="GU10" i="21"/>
  <c r="GJ10" i="21"/>
  <c r="GQ9" i="21"/>
  <c r="GJ9" i="21"/>
  <c r="GV8" i="21"/>
  <c r="GM8" i="21"/>
  <c r="GM7" i="21"/>
  <c r="GM6" i="21"/>
  <c r="HA5" i="21"/>
  <c r="GX5" i="21"/>
  <c r="GM5" i="21"/>
  <c r="GV4" i="21"/>
  <c r="GB63" i="21"/>
  <c r="FR63" i="21"/>
  <c r="FO59" i="21"/>
  <c r="FR58" i="21"/>
  <c r="GB57" i="21"/>
  <c r="FW57" i="21"/>
  <c r="FR57" i="21"/>
  <c r="FR56" i="21"/>
  <c r="GB55" i="21"/>
  <c r="FW55" i="21"/>
  <c r="FR55" i="21"/>
  <c r="FO53" i="21"/>
  <c r="FZ52" i="21"/>
  <c r="FX52" i="21"/>
  <c r="FV52" i="21"/>
  <c r="FX51" i="21"/>
  <c r="FV51" i="21"/>
  <c r="FO49" i="21"/>
  <c r="FQ48" i="21"/>
  <c r="FM48" i="21"/>
  <c r="FW47" i="21"/>
  <c r="FM47" i="21"/>
  <c r="FW46" i="21"/>
  <c r="FM46" i="21"/>
  <c r="FW45" i="21"/>
  <c r="FM45" i="21"/>
  <c r="FW44" i="21"/>
  <c r="FM44" i="21"/>
  <c r="FW43" i="21"/>
  <c r="FM43" i="21"/>
  <c r="FW42" i="21"/>
  <c r="FM42" i="21"/>
  <c r="FR40" i="21"/>
  <c r="GB39" i="21"/>
  <c r="FW39" i="21"/>
  <c r="FR39" i="21"/>
  <c r="FR38" i="21"/>
  <c r="GB37" i="21"/>
  <c r="FW37" i="21"/>
  <c r="FR37" i="21"/>
  <c r="GB35" i="21"/>
  <c r="FW35" i="21"/>
  <c r="FR35" i="21"/>
  <c r="GB34" i="21"/>
  <c r="FW34" i="21"/>
  <c r="FR34" i="21"/>
  <c r="FZ33" i="21"/>
  <c r="FV33" i="21"/>
  <c r="FT33" i="21"/>
  <c r="FV31" i="21"/>
  <c r="FM31" i="21"/>
  <c r="FY30" i="21"/>
  <c r="FV30" i="21"/>
  <c r="FQ30" i="21"/>
  <c r="FM30" i="21"/>
  <c r="GA28" i="21"/>
  <c r="FT28" i="21"/>
  <c r="FQ28" i="21"/>
  <c r="FS27" i="21"/>
  <c r="FO27" i="21"/>
  <c r="GA26" i="21"/>
  <c r="FT26" i="21"/>
  <c r="FO26" i="21"/>
  <c r="FO25" i="21"/>
  <c r="FO24" i="21"/>
  <c r="FO23" i="21"/>
  <c r="FO22" i="21"/>
  <c r="FO21" i="21"/>
  <c r="FO20" i="21"/>
  <c r="FO18" i="21"/>
  <c r="FZ17" i="21"/>
  <c r="FX16" i="21"/>
  <c r="FT16" i="21"/>
  <c r="FR16" i="21"/>
  <c r="GD15" i="21"/>
  <c r="GB15" i="21"/>
  <c r="FX15" i="21"/>
  <c r="FR15" i="21"/>
  <c r="FW14" i="21"/>
  <c r="GA12" i="21"/>
  <c r="FO12" i="21"/>
  <c r="GA11" i="21"/>
  <c r="FO11" i="21"/>
  <c r="GD10" i="21"/>
  <c r="FZ10" i="21"/>
  <c r="FO10" i="21"/>
  <c r="FV9" i="21"/>
  <c r="FO9" i="21"/>
  <c r="GA8" i="21"/>
  <c r="FR8" i="21"/>
  <c r="FR7" i="21"/>
  <c r="FR6" i="21"/>
  <c r="GF5" i="21"/>
  <c r="GC5" i="21"/>
  <c r="FR5" i="21"/>
  <c r="GA4" i="21"/>
  <c r="FG63" i="21"/>
  <c r="EW63" i="21"/>
  <c r="ET59" i="21"/>
  <c r="EW58" i="21"/>
  <c r="FG57" i="21"/>
  <c r="FB57" i="21"/>
  <c r="EW57" i="21"/>
  <c r="EW56" i="21"/>
  <c r="FG55" i="21"/>
  <c r="FB55" i="21"/>
  <c r="EW55" i="21"/>
  <c r="ET53" i="21"/>
  <c r="FE52" i="21"/>
  <c r="FC52" i="21"/>
  <c r="FA52" i="21"/>
  <c r="FC51" i="21"/>
  <c r="FA51" i="21"/>
  <c r="ET49" i="21"/>
  <c r="EV48" i="21"/>
  <c r="ER48" i="21"/>
  <c r="FB47" i="21"/>
  <c r="ER47" i="21"/>
  <c r="FB46" i="21"/>
  <c r="ER46" i="21"/>
  <c r="FB45" i="21"/>
  <c r="ER45" i="21"/>
  <c r="FB44" i="21"/>
  <c r="ER44" i="21"/>
  <c r="FB43" i="21"/>
  <c r="ER43" i="21"/>
  <c r="FB42" i="21"/>
  <c r="ER42" i="21"/>
  <c r="EW40" i="21"/>
  <c r="FG39" i="21"/>
  <c r="FB39" i="21"/>
  <c r="EW39" i="21"/>
  <c r="EW38" i="21"/>
  <c r="FG37" i="21"/>
  <c r="FB37" i="21"/>
  <c r="EW37" i="21"/>
  <c r="FG35" i="21"/>
  <c r="FB35" i="21"/>
  <c r="EW35" i="21"/>
  <c r="FG34" i="21"/>
  <c r="FB34" i="21"/>
  <c r="EW34" i="21"/>
  <c r="FE33" i="21"/>
  <c r="FA33" i="21"/>
  <c r="EY33" i="21"/>
  <c r="FA31" i="21"/>
  <c r="ER31" i="21"/>
  <c r="FD30" i="21"/>
  <c r="FA30" i="21"/>
  <c r="EV30" i="21"/>
  <c r="ER30" i="21"/>
  <c r="FF28" i="21"/>
  <c r="EY28" i="21"/>
  <c r="EV28" i="21"/>
  <c r="EX27" i="21"/>
  <c r="ET27" i="21"/>
  <c r="FF26" i="21"/>
  <c r="EY26" i="21"/>
  <c r="ET26" i="21"/>
  <c r="ET25" i="21"/>
  <c r="ET24" i="21"/>
  <c r="ET23" i="21"/>
  <c r="ET22" i="21"/>
  <c r="ET21" i="21"/>
  <c r="ET20" i="21"/>
  <c r="ET18" i="21"/>
  <c r="FE17" i="21"/>
  <c r="FC16" i="21"/>
  <c r="EY16" i="21"/>
  <c r="EW16" i="21"/>
  <c r="FI15" i="21"/>
  <c r="FG15" i="21"/>
  <c r="FC15" i="21"/>
  <c r="EW15" i="21"/>
  <c r="FB14" i="21"/>
  <c r="FF12" i="21"/>
  <c r="ET12" i="21"/>
  <c r="FF11" i="21"/>
  <c r="ET11" i="21"/>
  <c r="FI10" i="21"/>
  <c r="FE10" i="21"/>
  <c r="ET10" i="21"/>
  <c r="FA9" i="21"/>
  <c r="ET9" i="21"/>
  <c r="FF8" i="21"/>
  <c r="EW8" i="21"/>
  <c r="EW7" i="21"/>
  <c r="EW6" i="21"/>
  <c r="FK5" i="21"/>
  <c r="FH5" i="21"/>
  <c r="EW5" i="21"/>
  <c r="FF4" i="21"/>
  <c r="EL63" i="21"/>
  <c r="EB63" i="21"/>
  <c r="DY59" i="21"/>
  <c r="EB58" i="21"/>
  <c r="EL57" i="21"/>
  <c r="EG57" i="21"/>
  <c r="EB57" i="21"/>
  <c r="EB56" i="21"/>
  <c r="EL55" i="21"/>
  <c r="EG55" i="21"/>
  <c r="EB55" i="21"/>
  <c r="DY53" i="21"/>
  <c r="EJ52" i="21"/>
  <c r="EH52" i="21"/>
  <c r="EF52" i="21"/>
  <c r="EH51" i="21"/>
  <c r="EF51" i="21"/>
  <c r="DY49" i="21"/>
  <c r="EA48" i="21"/>
  <c r="DW48" i="21"/>
  <c r="EG47" i="21"/>
  <c r="DW47" i="21"/>
  <c r="EG46" i="21"/>
  <c r="DW46" i="21"/>
  <c r="EG45" i="21"/>
  <c r="DW45" i="21"/>
  <c r="EG44" i="21"/>
  <c r="DW44" i="21"/>
  <c r="EG43" i="21"/>
  <c r="DW43" i="21"/>
  <c r="EG42" i="21"/>
  <c r="DW42" i="21"/>
  <c r="EB40" i="21"/>
  <c r="EL39" i="21"/>
  <c r="EG39" i="21"/>
  <c r="EB39" i="21"/>
  <c r="EB38" i="21"/>
  <c r="EL37" i="21"/>
  <c r="EG37" i="21"/>
  <c r="EB37" i="21"/>
  <c r="EL35" i="21"/>
  <c r="EG35" i="21"/>
  <c r="EB35" i="21"/>
  <c r="EL34" i="21"/>
  <c r="EG34" i="21"/>
  <c r="EB34" i="21"/>
  <c r="EJ33" i="21"/>
  <c r="EF33" i="21"/>
  <c r="ED33" i="21"/>
  <c r="EF31" i="21"/>
  <c r="DW31" i="21"/>
  <c r="EI30" i="21"/>
  <c r="EF30" i="21"/>
  <c r="EA30" i="21"/>
  <c r="DW30" i="21"/>
  <c r="EK28" i="21"/>
  <c r="ED28" i="21"/>
  <c r="EA28" i="21"/>
  <c r="EC27" i="21"/>
  <c r="DY27" i="21"/>
  <c r="EK26" i="21"/>
  <c r="ED26" i="21"/>
  <c r="DY26" i="21"/>
  <c r="DY25" i="21"/>
  <c r="DY24" i="21"/>
  <c r="DY23" i="21"/>
  <c r="DY22" i="21"/>
  <c r="DY21" i="21"/>
  <c r="DY20" i="21"/>
  <c r="DY18" i="21"/>
  <c r="EJ17" i="21"/>
  <c r="EH16" i="21"/>
  <c r="ED16" i="21"/>
  <c r="EB16" i="21"/>
  <c r="EN15" i="21"/>
  <c r="EL15" i="21"/>
  <c r="EH15" i="21"/>
  <c r="EB15" i="21"/>
  <c r="EG14" i="21"/>
  <c r="EK12" i="21"/>
  <c r="DY12" i="21"/>
  <c r="EK11" i="21"/>
  <c r="DY11" i="21"/>
  <c r="EN10" i="21"/>
  <c r="EJ10" i="21"/>
  <c r="DY10" i="21"/>
  <c r="EF9" i="21"/>
  <c r="DY9" i="21"/>
  <c r="EK8" i="21"/>
  <c r="EB8" i="21"/>
  <c r="EB7" i="21"/>
  <c r="EB6" i="21"/>
  <c r="EP5" i="21"/>
  <c r="EM5" i="21"/>
  <c r="EB5" i="21"/>
  <c r="EK4" i="21"/>
  <c r="DQ63" i="21"/>
  <c r="DG63" i="21"/>
  <c r="DD59" i="21"/>
  <c r="DG58" i="21"/>
  <c r="DQ57" i="21"/>
  <c r="DL57" i="21"/>
  <c r="DG57" i="21"/>
  <c r="DG56" i="21"/>
  <c r="DQ55" i="21"/>
  <c r="DL55" i="21"/>
  <c r="DG55" i="21"/>
  <c r="DD53" i="21"/>
  <c r="DO52" i="21"/>
  <c r="DM52" i="21"/>
  <c r="DK52" i="21"/>
  <c r="DM51" i="21"/>
  <c r="DK51" i="21"/>
  <c r="DD49" i="21"/>
  <c r="DF48" i="21"/>
  <c r="DB48" i="21"/>
  <c r="DL47" i="21"/>
  <c r="DB47" i="21"/>
  <c r="DL46" i="21"/>
  <c r="DB46" i="21"/>
  <c r="DL45" i="21"/>
  <c r="DB45" i="21"/>
  <c r="DL44" i="21"/>
  <c r="DB44" i="21"/>
  <c r="DL43" i="21"/>
  <c r="DB43" i="21"/>
  <c r="DL42" i="21"/>
  <c r="DB42" i="21"/>
  <c r="DG40" i="21"/>
  <c r="DQ39" i="21"/>
  <c r="DL39" i="21"/>
  <c r="DG39" i="21"/>
  <c r="DG38" i="21"/>
  <c r="DQ37" i="21"/>
  <c r="DL37" i="21"/>
  <c r="DG37" i="21"/>
  <c r="DQ35" i="21"/>
  <c r="DL35" i="21"/>
  <c r="DG35" i="21"/>
  <c r="DQ34" i="21"/>
  <c r="DL34" i="21"/>
  <c r="DG34" i="21"/>
  <c r="DO33" i="21"/>
  <c r="DK33" i="21"/>
  <c r="DI33" i="21"/>
  <c r="DK31" i="21"/>
  <c r="DB31" i="21"/>
  <c r="DN30" i="21"/>
  <c r="DK30" i="21"/>
  <c r="DF30" i="21"/>
  <c r="DB30" i="21"/>
  <c r="DP28" i="21"/>
  <c r="DI28" i="21"/>
  <c r="DF28" i="21"/>
  <c r="DH27" i="21"/>
  <c r="DD27" i="21"/>
  <c r="DP26" i="21"/>
  <c r="DI26" i="21"/>
  <c r="DD26" i="21"/>
  <c r="DD25" i="21"/>
  <c r="DD24" i="21"/>
  <c r="DD23" i="21"/>
  <c r="DD22" i="21"/>
  <c r="DD21" i="21"/>
  <c r="DD20" i="21"/>
  <c r="DD18" i="21"/>
  <c r="DO17" i="21"/>
  <c r="DM16" i="21"/>
  <c r="DI16" i="21"/>
  <c r="DG16" i="21"/>
  <c r="DS15" i="21"/>
  <c r="DQ15" i="21"/>
  <c r="DM15" i="21"/>
  <c r="DG15" i="21"/>
  <c r="DL14" i="21"/>
  <c r="DP12" i="21"/>
  <c r="DD12" i="21"/>
  <c r="DP11" i="21"/>
  <c r="DD11" i="21"/>
  <c r="DS10" i="21"/>
  <c r="DO10" i="21"/>
  <c r="DD10" i="21"/>
  <c r="DK9" i="21"/>
  <c r="DD9" i="21"/>
  <c r="DP8" i="21"/>
  <c r="DG8" i="21"/>
  <c r="DG7" i="21"/>
  <c r="DG6" i="21"/>
  <c r="DU5" i="21"/>
  <c r="DR5" i="21"/>
  <c r="DG5" i="21"/>
  <c r="DP4" i="21"/>
  <c r="CV63" i="21"/>
  <c r="CL63" i="21"/>
  <c r="CI59" i="21"/>
  <c r="CL58" i="21"/>
  <c r="CV57" i="21"/>
  <c r="CQ57" i="21"/>
  <c r="CL57" i="21"/>
  <c r="CL56" i="21"/>
  <c r="CV55" i="21"/>
  <c r="CQ55" i="21"/>
  <c r="CL55" i="21"/>
  <c r="CI53" i="21"/>
  <c r="CT52" i="21"/>
  <c r="CR52" i="21"/>
  <c r="CP52" i="21"/>
  <c r="CR51" i="21"/>
  <c r="CP51" i="21"/>
  <c r="CI49" i="21"/>
  <c r="CK48" i="21"/>
  <c r="CG48" i="21"/>
  <c r="CQ47" i="21"/>
  <c r="CG47" i="21"/>
  <c r="CQ46" i="21"/>
  <c r="CG46" i="21"/>
  <c r="CQ45" i="21"/>
  <c r="CG45" i="21"/>
  <c r="CQ44" i="21"/>
  <c r="CG44" i="21"/>
  <c r="CQ43" i="21"/>
  <c r="CG43" i="21"/>
  <c r="CQ42" i="21"/>
  <c r="CG42" i="21"/>
  <c r="CL40" i="21"/>
  <c r="CV39" i="21"/>
  <c r="CQ39" i="21"/>
  <c r="CL39" i="21"/>
  <c r="CL38" i="21"/>
  <c r="CV37" i="21"/>
  <c r="CQ37" i="21"/>
  <c r="CL37" i="21"/>
  <c r="CV35" i="21"/>
  <c r="CQ35" i="21"/>
  <c r="CL35" i="21"/>
  <c r="CV34" i="21"/>
  <c r="CQ34" i="21"/>
  <c r="CL34" i="21"/>
  <c r="CT33" i="21"/>
  <c r="CP33" i="21"/>
  <c r="CN33" i="21"/>
  <c r="CP31" i="21"/>
  <c r="CG31" i="21"/>
  <c r="CS30" i="21"/>
  <c r="CP30" i="21"/>
  <c r="CK30" i="21"/>
  <c r="CG30" i="21"/>
  <c r="CU28" i="21"/>
  <c r="CN28" i="21"/>
  <c r="CK28" i="21"/>
  <c r="CM27" i="21"/>
  <c r="CI27" i="21"/>
  <c r="CU26" i="21"/>
  <c r="CN26" i="21"/>
  <c r="CI26" i="21"/>
  <c r="CI25" i="21"/>
  <c r="CI24" i="21"/>
  <c r="CI23" i="21"/>
  <c r="CI22" i="21"/>
  <c r="CI21" i="21"/>
  <c r="CI20" i="21"/>
  <c r="CI18" i="21"/>
  <c r="CT17" i="21"/>
  <c r="CR16" i="21"/>
  <c r="CN16" i="21"/>
  <c r="CL16" i="21"/>
  <c r="CX15" i="21"/>
  <c r="CV15" i="21"/>
  <c r="CR15" i="21"/>
  <c r="CL15" i="21"/>
  <c r="CQ14" i="21"/>
  <c r="CU12" i="21"/>
  <c r="CI12" i="21"/>
  <c r="CU11" i="21"/>
  <c r="CI11" i="21"/>
  <c r="CX10" i="21"/>
  <c r="CT10" i="21"/>
  <c r="CI10" i="21"/>
  <c r="CP9" i="21"/>
  <c r="CI9" i="21"/>
  <c r="CU8" i="21"/>
  <c r="CL8" i="21"/>
  <c r="CL7" i="21"/>
  <c r="CL6" i="21"/>
  <c r="CZ5" i="21"/>
  <c r="CW5" i="21"/>
  <c r="CL5" i="21"/>
  <c r="CU4" i="21"/>
  <c r="CA63" i="21"/>
  <c r="BQ63" i="21"/>
  <c r="BN59" i="21"/>
  <c r="BQ58" i="21"/>
  <c r="CA57" i="21"/>
  <c r="BV57" i="21"/>
  <c r="BQ57" i="21"/>
  <c r="BQ56" i="21"/>
  <c r="CA55" i="21"/>
  <c r="BV55" i="21"/>
  <c r="BQ55" i="21"/>
  <c r="BN53" i="21"/>
  <c r="BY52" i="21"/>
  <c r="BW52" i="21"/>
  <c r="BU52" i="21"/>
  <c r="BW51" i="21"/>
  <c r="BU51" i="21"/>
  <c r="BN49" i="21"/>
  <c r="BP48" i="21"/>
  <c r="BL48" i="21"/>
  <c r="BV47" i="21"/>
  <c r="BL47" i="21"/>
  <c r="BV46" i="21"/>
  <c r="BL46" i="21"/>
  <c r="BV45" i="21"/>
  <c r="BL45" i="21"/>
  <c r="BV44" i="21"/>
  <c r="BL44" i="21"/>
  <c r="BV43" i="21"/>
  <c r="BL43" i="21"/>
  <c r="BV42" i="21"/>
  <c r="BL42" i="21"/>
  <c r="BQ40" i="21"/>
  <c r="CA39" i="21"/>
  <c r="BV39" i="21"/>
  <c r="BQ39" i="21"/>
  <c r="BQ38" i="21"/>
  <c r="CA37" i="21"/>
  <c r="BV37" i="21"/>
  <c r="BQ37" i="21"/>
  <c r="CA35" i="21"/>
  <c r="BV35" i="21"/>
  <c r="BQ35" i="21"/>
  <c r="CA34" i="21"/>
  <c r="BV34" i="21"/>
  <c r="BQ34" i="21"/>
  <c r="BY33" i="21"/>
  <c r="BU33" i="21"/>
  <c r="BS33" i="21"/>
  <c r="BU31" i="21"/>
  <c r="BL31" i="21"/>
  <c r="BX30" i="21"/>
  <c r="BU30" i="21"/>
  <c r="BP30" i="21"/>
  <c r="BL30" i="21"/>
  <c r="BZ28" i="21"/>
  <c r="BS28" i="21"/>
  <c r="BP28" i="21"/>
  <c r="BR27" i="21"/>
  <c r="BN27" i="21"/>
  <c r="BZ26" i="21"/>
  <c r="BS26" i="21"/>
  <c r="BN26" i="21"/>
  <c r="BN25" i="21"/>
  <c r="BN24" i="21"/>
  <c r="BN23" i="21"/>
  <c r="BN22" i="21"/>
  <c r="BN21" i="21"/>
  <c r="BN20" i="21"/>
  <c r="BN18" i="21"/>
  <c r="BY17" i="21"/>
  <c r="BW16" i="21"/>
  <c r="BS16" i="21"/>
  <c r="BQ16" i="21"/>
  <c r="CC15" i="21"/>
  <c r="CA15" i="21"/>
  <c r="BW15" i="21"/>
  <c r="BQ15" i="21"/>
  <c r="BV14" i="21"/>
  <c r="BZ12" i="21"/>
  <c r="BN12" i="21"/>
  <c r="BZ11" i="21"/>
  <c r="BN11" i="21"/>
  <c r="CC10" i="21"/>
  <c r="BY10" i="21"/>
  <c r="BN10" i="21"/>
  <c r="BU9" i="21"/>
  <c r="BN9" i="21"/>
  <c r="BZ8" i="21"/>
  <c r="BQ8" i="21"/>
  <c r="BQ7" i="21"/>
  <c r="BQ6" i="21"/>
  <c r="CE5" i="21"/>
  <c r="CB5" i="21"/>
  <c r="BQ5" i="21"/>
  <c r="BZ4" i="21"/>
  <c r="BF63" i="21"/>
  <c r="AV63" i="21"/>
  <c r="AS59" i="21"/>
  <c r="AV58" i="21"/>
  <c r="BF57" i="21"/>
  <c r="BA57" i="21"/>
  <c r="AV57" i="21"/>
  <c r="AV56" i="21"/>
  <c r="BF55" i="21"/>
  <c r="BA55" i="21"/>
  <c r="AV55" i="21"/>
  <c r="AS53" i="21"/>
  <c r="BD52" i="21"/>
  <c r="BB52" i="21"/>
  <c r="AZ52" i="21"/>
  <c r="BB51" i="21"/>
  <c r="AZ51" i="21"/>
  <c r="AS49" i="21"/>
  <c r="AU48" i="21"/>
  <c r="AQ48" i="21"/>
  <c r="BA47" i="21"/>
  <c r="AQ47" i="21"/>
  <c r="BA46" i="21"/>
  <c r="AQ46" i="21"/>
  <c r="BA45" i="21"/>
  <c r="AQ45" i="21"/>
  <c r="BA44" i="21"/>
  <c r="AQ44" i="21"/>
  <c r="BA43" i="21"/>
  <c r="AQ43" i="21"/>
  <c r="BA42" i="21"/>
  <c r="AQ42" i="21"/>
  <c r="AV40" i="21"/>
  <c r="BF39" i="21"/>
  <c r="BA39" i="21"/>
  <c r="AV39" i="21"/>
  <c r="AV38" i="21"/>
  <c r="BF37" i="21"/>
  <c r="BA37" i="21"/>
  <c r="AV37" i="21"/>
  <c r="BF35" i="21"/>
  <c r="BA35" i="21"/>
  <c r="AV35" i="21"/>
  <c r="BF34" i="21"/>
  <c r="BA34" i="21"/>
  <c r="AV34" i="21"/>
  <c r="BD33" i="21"/>
  <c r="AZ33" i="21"/>
  <c r="AX33" i="21"/>
  <c r="AZ31" i="21"/>
  <c r="AQ31" i="21"/>
  <c r="BC30" i="21"/>
  <c r="AZ30" i="21"/>
  <c r="AU30" i="21"/>
  <c r="AQ30" i="21"/>
  <c r="BE28" i="21"/>
  <c r="AX28" i="21"/>
  <c r="AU28" i="21"/>
  <c r="AW27" i="21"/>
  <c r="AS27" i="21"/>
  <c r="BE26" i="21"/>
  <c r="AX26" i="21"/>
  <c r="AS26" i="21"/>
  <c r="AS25" i="21"/>
  <c r="AS24" i="21"/>
  <c r="AS23" i="21"/>
  <c r="AS22" i="21"/>
  <c r="AS21" i="21"/>
  <c r="AS20" i="21"/>
  <c r="AS18" i="21"/>
  <c r="BD17" i="21"/>
  <c r="BB16" i="21"/>
  <c r="AX16" i="21"/>
  <c r="AV16" i="21"/>
  <c r="BH15" i="21"/>
  <c r="BF15" i="21"/>
  <c r="BB15" i="21"/>
  <c r="AV15" i="21"/>
  <c r="BA14" i="21"/>
  <c r="BE12" i="21"/>
  <c r="AS12" i="21"/>
  <c r="BE11" i="21"/>
  <c r="AS11" i="21"/>
  <c r="BH10" i="21"/>
  <c r="BD10" i="21"/>
  <c r="AS10" i="21"/>
  <c r="AZ9" i="21"/>
  <c r="AS9" i="21"/>
  <c r="BE8" i="21"/>
  <c r="AV8" i="21"/>
  <c r="AV7" i="21"/>
  <c r="AV6" i="21"/>
  <c r="BJ5" i="21"/>
  <c r="BG5" i="21"/>
  <c r="AV5" i="21"/>
  <c r="BE4" i="21"/>
  <c r="AK63" i="21"/>
  <c r="AA63" i="21"/>
  <c r="X59" i="21"/>
  <c r="AA58" i="21"/>
  <c r="AK57" i="21"/>
  <c r="AF57" i="21"/>
  <c r="AA57" i="21"/>
  <c r="AA56" i="21"/>
  <c r="AK55" i="21"/>
  <c r="AF55" i="21"/>
  <c r="AA55" i="21"/>
  <c r="X53" i="21"/>
  <c r="AI52" i="21"/>
  <c r="AG52" i="21"/>
  <c r="AE52" i="21"/>
  <c r="AG51" i="21"/>
  <c r="AE51" i="21"/>
  <c r="X49" i="21"/>
  <c r="Z48" i="21"/>
  <c r="V48" i="21"/>
  <c r="AF47" i="21"/>
  <c r="V47" i="21"/>
  <c r="AF46" i="21"/>
  <c r="V46" i="21"/>
  <c r="AF45" i="21"/>
  <c r="V45" i="21"/>
  <c r="AF44" i="21"/>
  <c r="V44" i="21"/>
  <c r="AF43" i="21"/>
  <c r="V43" i="21"/>
  <c r="AF42" i="21"/>
  <c r="V42" i="21"/>
  <c r="AA40" i="21"/>
  <c r="AK39" i="21"/>
  <c r="AF39" i="21"/>
  <c r="AA39" i="21"/>
  <c r="AA38" i="21"/>
  <c r="AK37" i="21"/>
  <c r="AF37" i="21"/>
  <c r="AA37" i="21"/>
  <c r="AK35" i="21"/>
  <c r="AF35" i="21"/>
  <c r="AA35" i="21"/>
  <c r="AK34" i="21"/>
  <c r="AF34" i="21"/>
  <c r="AA34" i="21"/>
  <c r="AI33" i="21"/>
  <c r="AE33" i="21"/>
  <c r="AC33" i="21"/>
  <c r="AE31" i="21"/>
  <c r="V31" i="21"/>
  <c r="AH30" i="21"/>
  <c r="AE30" i="21"/>
  <c r="Z30" i="21"/>
  <c r="V30" i="21"/>
  <c r="AJ28" i="21"/>
  <c r="AC28" i="21"/>
  <c r="Z28" i="21"/>
  <c r="AB27" i="21"/>
  <c r="X27" i="21"/>
  <c r="AJ26" i="21"/>
  <c r="AC26" i="21"/>
  <c r="X26" i="21"/>
  <c r="X25" i="21"/>
  <c r="X24" i="21"/>
  <c r="X23" i="21"/>
  <c r="X22" i="21"/>
  <c r="X21" i="21"/>
  <c r="X20" i="21"/>
  <c r="X18" i="21"/>
  <c r="AI17" i="21"/>
  <c r="AG16" i="21"/>
  <c r="AC16" i="21"/>
  <c r="AA16" i="21"/>
  <c r="AM15" i="21"/>
  <c r="AK15" i="21"/>
  <c r="AG15" i="21"/>
  <c r="AA15" i="21"/>
  <c r="AF14" i="21"/>
  <c r="AJ12" i="21"/>
  <c r="X12" i="21"/>
  <c r="AJ11" i="21"/>
  <c r="X11" i="21"/>
  <c r="AM10" i="21"/>
  <c r="AI10" i="21"/>
  <c r="X10" i="21"/>
  <c r="AE9" i="21"/>
  <c r="X9" i="21"/>
  <c r="AJ8" i="21"/>
  <c r="AA8" i="21"/>
  <c r="AA7" i="21"/>
  <c r="AA6" i="21"/>
  <c r="AO5" i="21"/>
  <c r="AL5" i="21"/>
  <c r="AA5" i="21"/>
  <c r="AJ4" i="21"/>
  <c r="P63" i="21"/>
  <c r="F63" i="21"/>
  <c r="C59" i="21"/>
  <c r="F58" i="21"/>
  <c r="P57" i="21"/>
  <c r="K57" i="21"/>
  <c r="F57" i="21"/>
  <c r="F56" i="21"/>
  <c r="P55" i="21"/>
  <c r="K55" i="21"/>
  <c r="F55" i="21"/>
  <c r="C53" i="21"/>
  <c r="N52" i="21"/>
  <c r="L52" i="21"/>
  <c r="J52" i="21"/>
  <c r="L51" i="21"/>
  <c r="J51" i="21"/>
  <c r="C49" i="21"/>
  <c r="E48" i="21"/>
  <c r="A48" i="21"/>
  <c r="K47" i="21"/>
  <c r="A47" i="21"/>
  <c r="K46" i="21"/>
  <c r="A46" i="21"/>
  <c r="K45" i="21"/>
  <c r="A45" i="21"/>
  <c r="K44" i="21"/>
  <c r="A44" i="21"/>
  <c r="K43" i="21"/>
  <c r="A43" i="21"/>
  <c r="K42" i="21"/>
  <c r="A42" i="21"/>
  <c r="F40" i="21"/>
  <c r="P39" i="21"/>
  <c r="K39" i="21"/>
  <c r="F39" i="21"/>
  <c r="F38" i="21"/>
  <c r="P37" i="21"/>
  <c r="K37" i="21"/>
  <c r="F37" i="21"/>
  <c r="P35" i="21"/>
  <c r="K35" i="21"/>
  <c r="F35" i="21"/>
  <c r="P34" i="21"/>
  <c r="K34" i="21"/>
  <c r="F34" i="21"/>
  <c r="N33" i="21"/>
  <c r="J33" i="21"/>
  <c r="H33" i="21"/>
  <c r="J31" i="21"/>
  <c r="A31" i="21"/>
  <c r="M30" i="21"/>
  <c r="J30" i="21"/>
  <c r="E30" i="21"/>
  <c r="A30" i="21"/>
  <c r="O28" i="21"/>
  <c r="H28" i="21"/>
  <c r="E28" i="21"/>
  <c r="G27" i="21"/>
  <c r="C27" i="21"/>
  <c r="O26" i="21"/>
  <c r="H26" i="21"/>
  <c r="C26" i="21"/>
  <c r="C25" i="21"/>
  <c r="C24" i="21"/>
  <c r="C23" i="21"/>
  <c r="C22" i="21"/>
  <c r="C21" i="21"/>
  <c r="C20" i="21"/>
  <c r="C18" i="21"/>
  <c r="N17" i="21"/>
  <c r="L16" i="21"/>
  <c r="H16" i="21"/>
  <c r="F16" i="21"/>
  <c r="R15" i="21"/>
  <c r="P15" i="21"/>
  <c r="L15" i="21"/>
  <c r="F15" i="21"/>
  <c r="K14" i="21"/>
  <c r="O12" i="21"/>
  <c r="C12" i="21"/>
  <c r="O11" i="21"/>
  <c r="C11" i="21"/>
  <c r="R10" i="21"/>
  <c r="N10" i="21"/>
  <c r="C10" i="21"/>
  <c r="J9" i="21"/>
  <c r="C9" i="21"/>
  <c r="O8" i="21"/>
  <c r="F8" i="21"/>
  <c r="F7" i="21"/>
  <c r="F6" i="21"/>
  <c r="T5" i="21"/>
  <c r="Q5" i="21"/>
  <c r="F5" i="21"/>
  <c r="O4" i="21"/>
  <c r="GW63" i="20"/>
  <c r="GM63" i="20"/>
  <c r="GJ59" i="20"/>
  <c r="GM58" i="20"/>
  <c r="GW57" i="20"/>
  <c r="GR57" i="20"/>
  <c r="GM57" i="20"/>
  <c r="GM56" i="20"/>
  <c r="GW55" i="20"/>
  <c r="GR55" i="20"/>
  <c r="GM55" i="20"/>
  <c r="GJ53" i="20"/>
  <c r="GU52" i="20"/>
  <c r="GS52" i="20"/>
  <c r="GQ52" i="20"/>
  <c r="GS51" i="20"/>
  <c r="GQ51" i="20"/>
  <c r="GJ49" i="20"/>
  <c r="GL48" i="20"/>
  <c r="GH48" i="20"/>
  <c r="GR47" i="20"/>
  <c r="GH47" i="20"/>
  <c r="GR46" i="20"/>
  <c r="GH46" i="20"/>
  <c r="GR45" i="20"/>
  <c r="GH45" i="20"/>
  <c r="GR44" i="20"/>
  <c r="GH44" i="20"/>
  <c r="GR43" i="20"/>
  <c r="GH43" i="20"/>
  <c r="GR42" i="20"/>
  <c r="GH42" i="20"/>
  <c r="GM40" i="20"/>
  <c r="GW39" i="20"/>
  <c r="GR39" i="20"/>
  <c r="GM39" i="20"/>
  <c r="GM38" i="20"/>
  <c r="GW37" i="20"/>
  <c r="GR37" i="20"/>
  <c r="GM37" i="20"/>
  <c r="GW35" i="20"/>
  <c r="GR35" i="20"/>
  <c r="GM35" i="20"/>
  <c r="GW34" i="20"/>
  <c r="GR34" i="20"/>
  <c r="GM34" i="20"/>
  <c r="GU33" i="20"/>
  <c r="GQ33" i="20"/>
  <c r="GO33" i="20"/>
  <c r="GQ31" i="20"/>
  <c r="GH31" i="20"/>
  <c r="GT30" i="20"/>
  <c r="GQ30" i="20"/>
  <c r="GL30" i="20"/>
  <c r="GH30" i="20"/>
  <c r="GV28" i="20"/>
  <c r="GO28" i="20"/>
  <c r="GL28" i="20"/>
  <c r="GN27" i="20"/>
  <c r="GJ27" i="20"/>
  <c r="GV26" i="20"/>
  <c r="GO26" i="20"/>
  <c r="GJ26" i="20"/>
  <c r="GJ25" i="20"/>
  <c r="GJ24" i="20"/>
  <c r="GJ23" i="20"/>
  <c r="GJ22" i="20"/>
  <c r="GJ21" i="20"/>
  <c r="GJ20" i="20"/>
  <c r="GJ18" i="20"/>
  <c r="GU17" i="20"/>
  <c r="GS16" i="20"/>
  <c r="GO16" i="20"/>
  <c r="GM16" i="20"/>
  <c r="GY15" i="20"/>
  <c r="GW15" i="20"/>
  <c r="GS15" i="20"/>
  <c r="GM15" i="20"/>
  <c r="GR14" i="20"/>
  <c r="GV12" i="20"/>
  <c r="GJ12" i="20"/>
  <c r="GV11" i="20"/>
  <c r="GJ11" i="20"/>
  <c r="GY10" i="20"/>
  <c r="GU10" i="20"/>
  <c r="GJ10" i="20"/>
  <c r="GQ9" i="20"/>
  <c r="GJ9" i="20"/>
  <c r="GV8" i="20"/>
  <c r="GM8" i="20"/>
  <c r="GM7" i="20"/>
  <c r="GM6" i="20"/>
  <c r="HA5" i="20"/>
  <c r="GX5" i="20"/>
  <c r="GM5" i="20"/>
  <c r="GV4" i="20"/>
  <c r="GB63" i="20"/>
  <c r="FR63" i="20"/>
  <c r="FO59" i="20"/>
  <c r="FR58" i="20"/>
  <c r="GB57" i="20"/>
  <c r="FW57" i="20"/>
  <c r="FR57" i="20"/>
  <c r="FR56" i="20"/>
  <c r="GB55" i="20"/>
  <c r="FW55" i="20"/>
  <c r="FR55" i="20"/>
  <c r="FO53" i="20"/>
  <c r="FZ52" i="20"/>
  <c r="FX52" i="20"/>
  <c r="FV52" i="20"/>
  <c r="FX51" i="20"/>
  <c r="FV51" i="20"/>
  <c r="FO49" i="20"/>
  <c r="FQ48" i="20"/>
  <c r="FM48" i="20"/>
  <c r="FW47" i="20"/>
  <c r="FM47" i="20"/>
  <c r="FW46" i="20"/>
  <c r="FM46" i="20"/>
  <c r="FW45" i="20"/>
  <c r="FM45" i="20"/>
  <c r="FW44" i="20"/>
  <c r="FM44" i="20"/>
  <c r="FW43" i="20"/>
  <c r="FM43" i="20"/>
  <c r="FW42" i="20"/>
  <c r="FM42" i="20"/>
  <c r="FR40" i="20"/>
  <c r="GB39" i="20"/>
  <c r="FW39" i="20"/>
  <c r="FR39" i="20"/>
  <c r="FR38" i="20"/>
  <c r="GB37" i="20"/>
  <c r="FW37" i="20"/>
  <c r="FR37" i="20"/>
  <c r="GB35" i="20"/>
  <c r="FW35" i="20"/>
  <c r="FR35" i="20"/>
  <c r="GB34" i="20"/>
  <c r="FW34" i="20"/>
  <c r="FR34" i="20"/>
  <c r="FZ33" i="20"/>
  <c r="FV33" i="20"/>
  <c r="FT33" i="20"/>
  <c r="FV31" i="20"/>
  <c r="FM31" i="20"/>
  <c r="FY30" i="20"/>
  <c r="FV30" i="20"/>
  <c r="FQ30" i="20"/>
  <c r="FM30" i="20"/>
  <c r="GA28" i="20"/>
  <c r="FT28" i="20"/>
  <c r="FQ28" i="20"/>
  <c r="FS27" i="20"/>
  <c r="FO27" i="20"/>
  <c r="GA26" i="20"/>
  <c r="FT26" i="20"/>
  <c r="FO26" i="20"/>
  <c r="FO25" i="20"/>
  <c r="FO24" i="20"/>
  <c r="FO23" i="20"/>
  <c r="FO22" i="20"/>
  <c r="FO21" i="20"/>
  <c r="FO20" i="20"/>
  <c r="FO18" i="20"/>
  <c r="FZ17" i="20"/>
  <c r="FX16" i="20"/>
  <c r="FT16" i="20"/>
  <c r="FR16" i="20"/>
  <c r="GD15" i="20"/>
  <c r="GB15" i="20"/>
  <c r="FX15" i="20"/>
  <c r="FR15" i="20"/>
  <c r="FW14" i="20"/>
  <c r="GA12" i="20"/>
  <c r="FO12" i="20"/>
  <c r="GA11" i="20"/>
  <c r="FO11" i="20"/>
  <c r="GD10" i="20"/>
  <c r="FZ10" i="20"/>
  <c r="FO10" i="20"/>
  <c r="FV9" i="20"/>
  <c r="FO9" i="20"/>
  <c r="GA8" i="20"/>
  <c r="FR8" i="20"/>
  <c r="FR7" i="20"/>
  <c r="FR6" i="20"/>
  <c r="GF5" i="20"/>
  <c r="GC5" i="20"/>
  <c r="FR5" i="20"/>
  <c r="GA4" i="20"/>
  <c r="FG63" i="20"/>
  <c r="EW63" i="20"/>
  <c r="ET59" i="20"/>
  <c r="EW58" i="20"/>
  <c r="FG57" i="20"/>
  <c r="FB57" i="20"/>
  <c r="EW57" i="20"/>
  <c r="EW56" i="20"/>
  <c r="FG55" i="20"/>
  <c r="FB55" i="20"/>
  <c r="EW55" i="20"/>
  <c r="ET53" i="20"/>
  <c r="FE52" i="20"/>
  <c r="FC52" i="20"/>
  <c r="FA52" i="20"/>
  <c r="FC51" i="20"/>
  <c r="FA51" i="20"/>
  <c r="ET49" i="20"/>
  <c r="EV48" i="20"/>
  <c r="ER48" i="20"/>
  <c r="FB47" i="20"/>
  <c r="ER47" i="20"/>
  <c r="FB46" i="20"/>
  <c r="ER46" i="20"/>
  <c r="FB45" i="20"/>
  <c r="ER45" i="20"/>
  <c r="FB44" i="20"/>
  <c r="ER44" i="20"/>
  <c r="FB43" i="20"/>
  <c r="ER43" i="20"/>
  <c r="FB42" i="20"/>
  <c r="ER42" i="20"/>
  <c r="EW40" i="20"/>
  <c r="FG39" i="20"/>
  <c r="FB39" i="20"/>
  <c r="EW39" i="20"/>
  <c r="EW38" i="20"/>
  <c r="FG37" i="20"/>
  <c r="FB37" i="20"/>
  <c r="EW37" i="20"/>
  <c r="FG35" i="20"/>
  <c r="FB35" i="20"/>
  <c r="EW35" i="20"/>
  <c r="FG34" i="20"/>
  <c r="FB34" i="20"/>
  <c r="EW34" i="20"/>
  <c r="FE33" i="20"/>
  <c r="FA33" i="20"/>
  <c r="EY33" i="20"/>
  <c r="FA31" i="20"/>
  <c r="ER31" i="20"/>
  <c r="FD30" i="20"/>
  <c r="FA30" i="20"/>
  <c r="EV30" i="20"/>
  <c r="ER30" i="20"/>
  <c r="FF28" i="20"/>
  <c r="EY28" i="20"/>
  <c r="EV28" i="20"/>
  <c r="EX27" i="20"/>
  <c r="ET27" i="20"/>
  <c r="FF26" i="20"/>
  <c r="EY26" i="20"/>
  <c r="ET26" i="20"/>
  <c r="ET25" i="20"/>
  <c r="ET24" i="20"/>
  <c r="ET23" i="20"/>
  <c r="ET22" i="20"/>
  <c r="ET21" i="20"/>
  <c r="ET20" i="20"/>
  <c r="ET18" i="20"/>
  <c r="FE17" i="20"/>
  <c r="FC16" i="20"/>
  <c r="EY16" i="20"/>
  <c r="EW16" i="20"/>
  <c r="FI15" i="20"/>
  <c r="FG15" i="20"/>
  <c r="FC15" i="20"/>
  <c r="EW15" i="20"/>
  <c r="FB14" i="20"/>
  <c r="FF12" i="20"/>
  <c r="ET12" i="20"/>
  <c r="FF11" i="20"/>
  <c r="ET11" i="20"/>
  <c r="FI10" i="20"/>
  <c r="FE10" i="20"/>
  <c r="ET10" i="20"/>
  <c r="FA9" i="20"/>
  <c r="ET9" i="20"/>
  <c r="FF8" i="20"/>
  <c r="EW8" i="20"/>
  <c r="EW7" i="20"/>
  <c r="EW6" i="20"/>
  <c r="FK5" i="20"/>
  <c r="FH5" i="20"/>
  <c r="EW5" i="20"/>
  <c r="FF4" i="20"/>
  <c r="EL63" i="20"/>
  <c r="EB63" i="20"/>
  <c r="DY59" i="20"/>
  <c r="EB58" i="20"/>
  <c r="EL57" i="20"/>
  <c r="EG57" i="20"/>
  <c r="EB57" i="20"/>
  <c r="EB56" i="20"/>
  <c r="EL55" i="20"/>
  <c r="EG55" i="20"/>
  <c r="EB55" i="20"/>
  <c r="DY53" i="20"/>
  <c r="EJ52" i="20"/>
  <c r="EH52" i="20"/>
  <c r="EF52" i="20"/>
  <c r="EH51" i="20"/>
  <c r="EF51" i="20"/>
  <c r="DY49" i="20"/>
  <c r="EA48" i="20"/>
  <c r="DW48" i="20"/>
  <c r="EG47" i="20"/>
  <c r="DW47" i="20"/>
  <c r="EG46" i="20"/>
  <c r="DW46" i="20"/>
  <c r="EG45" i="20"/>
  <c r="DW45" i="20"/>
  <c r="EG44" i="20"/>
  <c r="DW44" i="20"/>
  <c r="EG43" i="20"/>
  <c r="DW43" i="20"/>
  <c r="EG42" i="20"/>
  <c r="DW42" i="20"/>
  <c r="EB40" i="20"/>
  <c r="EL39" i="20"/>
  <c r="EG39" i="20"/>
  <c r="EB39" i="20"/>
  <c r="EB38" i="20"/>
  <c r="EL37" i="20"/>
  <c r="EG37" i="20"/>
  <c r="EB37" i="20"/>
  <c r="EL35" i="20"/>
  <c r="EG35" i="20"/>
  <c r="EB35" i="20"/>
  <c r="EL34" i="20"/>
  <c r="EG34" i="20"/>
  <c r="EB34" i="20"/>
  <c r="EJ33" i="20"/>
  <c r="EF33" i="20"/>
  <c r="ED33" i="20"/>
  <c r="EF31" i="20"/>
  <c r="DW31" i="20"/>
  <c r="EI30" i="20"/>
  <c r="EF30" i="20"/>
  <c r="EA30" i="20"/>
  <c r="DW30" i="20"/>
  <c r="EK28" i="20"/>
  <c r="ED28" i="20"/>
  <c r="EA28" i="20"/>
  <c r="EC27" i="20"/>
  <c r="DY27" i="20"/>
  <c r="EK26" i="20"/>
  <c r="ED26" i="20"/>
  <c r="DY26" i="20"/>
  <c r="DY25" i="20"/>
  <c r="DY24" i="20"/>
  <c r="DY23" i="20"/>
  <c r="DY22" i="20"/>
  <c r="DY21" i="20"/>
  <c r="DY20" i="20"/>
  <c r="DY18" i="20"/>
  <c r="EJ17" i="20"/>
  <c r="EH16" i="20"/>
  <c r="ED16" i="20"/>
  <c r="EB16" i="20"/>
  <c r="EN15" i="20"/>
  <c r="EL15" i="20"/>
  <c r="EH15" i="20"/>
  <c r="EB15" i="20"/>
  <c r="EG14" i="20"/>
  <c r="EK12" i="20"/>
  <c r="DY12" i="20"/>
  <c r="EK11" i="20"/>
  <c r="DY11" i="20"/>
  <c r="EN10" i="20"/>
  <c r="EJ10" i="20"/>
  <c r="DY10" i="20"/>
  <c r="EF9" i="20"/>
  <c r="DY9" i="20"/>
  <c r="EK8" i="20"/>
  <c r="EB8" i="20"/>
  <c r="EB7" i="20"/>
  <c r="EB6" i="20"/>
  <c r="EP5" i="20"/>
  <c r="EM5" i="20"/>
  <c r="EB5" i="20"/>
  <c r="EK4" i="20"/>
  <c r="DQ63" i="20"/>
  <c r="DG63" i="20"/>
  <c r="DD59" i="20"/>
  <c r="DG58" i="20"/>
  <c r="DQ57" i="20"/>
  <c r="DL57" i="20"/>
  <c r="DG57" i="20"/>
  <c r="DG56" i="20"/>
  <c r="DQ55" i="20"/>
  <c r="DL55" i="20"/>
  <c r="DG55" i="20"/>
  <c r="DD53" i="20"/>
  <c r="DO52" i="20"/>
  <c r="DM52" i="20"/>
  <c r="DK52" i="20"/>
  <c r="DM51" i="20"/>
  <c r="DK51" i="20"/>
  <c r="DD49" i="20"/>
  <c r="DF48" i="20"/>
  <c r="DB48" i="20"/>
  <c r="DL47" i="20"/>
  <c r="DB47" i="20"/>
  <c r="DL46" i="20"/>
  <c r="DB46" i="20"/>
  <c r="DL45" i="20"/>
  <c r="DB45" i="20"/>
  <c r="DL44" i="20"/>
  <c r="DB44" i="20"/>
  <c r="DL43" i="20"/>
  <c r="DB43" i="20"/>
  <c r="DL42" i="20"/>
  <c r="DB42" i="20"/>
  <c r="DG40" i="20"/>
  <c r="DQ39" i="20"/>
  <c r="DL39" i="20"/>
  <c r="DG39" i="20"/>
  <c r="DG38" i="20"/>
  <c r="DQ37" i="20"/>
  <c r="DL37" i="20"/>
  <c r="DG37" i="20"/>
  <c r="DQ35" i="20"/>
  <c r="DL35" i="20"/>
  <c r="DG35" i="20"/>
  <c r="DQ34" i="20"/>
  <c r="DL34" i="20"/>
  <c r="DG34" i="20"/>
  <c r="DO33" i="20"/>
  <c r="DK33" i="20"/>
  <c r="DI33" i="20"/>
  <c r="DK31" i="20"/>
  <c r="DB31" i="20"/>
  <c r="DN30" i="20"/>
  <c r="DK30" i="20"/>
  <c r="DF30" i="20"/>
  <c r="DB30" i="20"/>
  <c r="DP28" i="20"/>
  <c r="DI28" i="20"/>
  <c r="DF28" i="20"/>
  <c r="DH27" i="20"/>
  <c r="DD27" i="20"/>
  <c r="DP26" i="20"/>
  <c r="DI26" i="20"/>
  <c r="DD26" i="20"/>
  <c r="DD25" i="20"/>
  <c r="DD24" i="20"/>
  <c r="DD23" i="20"/>
  <c r="DD22" i="20"/>
  <c r="DD21" i="20"/>
  <c r="DD20" i="20"/>
  <c r="DD18" i="20"/>
  <c r="DO17" i="20"/>
  <c r="DM16" i="20"/>
  <c r="DI16" i="20"/>
  <c r="DG16" i="20"/>
  <c r="DS15" i="20"/>
  <c r="DQ15" i="20"/>
  <c r="DM15" i="20"/>
  <c r="DG15" i="20"/>
  <c r="DL14" i="20"/>
  <c r="DP12" i="20"/>
  <c r="DD12" i="20"/>
  <c r="DP11" i="20"/>
  <c r="DD11" i="20"/>
  <c r="DS10" i="20"/>
  <c r="DO10" i="20"/>
  <c r="DD10" i="20"/>
  <c r="DK9" i="20"/>
  <c r="DD9" i="20"/>
  <c r="DP8" i="20"/>
  <c r="DG8" i="20"/>
  <c r="DG7" i="20"/>
  <c r="DG6" i="20"/>
  <c r="DU5" i="20"/>
  <c r="DR5" i="20"/>
  <c r="DG5" i="20"/>
  <c r="DP4" i="20"/>
  <c r="CV63" i="20"/>
  <c r="CL63" i="20"/>
  <c r="CI59" i="20"/>
  <c r="CL58" i="20"/>
  <c r="CV57" i="20"/>
  <c r="CQ57" i="20"/>
  <c r="CL57" i="20"/>
  <c r="CL56" i="20"/>
  <c r="CV55" i="20"/>
  <c r="CQ55" i="20"/>
  <c r="CL55" i="20"/>
  <c r="CI53" i="20"/>
  <c r="CT52" i="20"/>
  <c r="CR52" i="20"/>
  <c r="CP52" i="20"/>
  <c r="CR51" i="20"/>
  <c r="CP51" i="20"/>
  <c r="CI49" i="20"/>
  <c r="CK48" i="20"/>
  <c r="CG48" i="20"/>
  <c r="CQ47" i="20"/>
  <c r="CG47" i="20"/>
  <c r="CQ46" i="20"/>
  <c r="CG46" i="20"/>
  <c r="CQ45" i="20"/>
  <c r="CG45" i="20"/>
  <c r="CQ44" i="20"/>
  <c r="CG44" i="20"/>
  <c r="CQ43" i="20"/>
  <c r="CG43" i="20"/>
  <c r="CQ42" i="20"/>
  <c r="CG42" i="20"/>
  <c r="CL40" i="20"/>
  <c r="CV39" i="20"/>
  <c r="CQ39" i="20"/>
  <c r="CL39" i="20"/>
  <c r="CL38" i="20"/>
  <c r="CV37" i="20"/>
  <c r="CQ37" i="20"/>
  <c r="CL37" i="20"/>
  <c r="CV35" i="20"/>
  <c r="CQ35" i="20"/>
  <c r="CL35" i="20"/>
  <c r="CV34" i="20"/>
  <c r="CQ34" i="20"/>
  <c r="CL34" i="20"/>
  <c r="CT33" i="20"/>
  <c r="CP33" i="20"/>
  <c r="CN33" i="20"/>
  <c r="CP31" i="20"/>
  <c r="CG31" i="20"/>
  <c r="CS30" i="20"/>
  <c r="CP30" i="20"/>
  <c r="CK30" i="20"/>
  <c r="CG30" i="20"/>
  <c r="CU28" i="20"/>
  <c r="CN28" i="20"/>
  <c r="CK28" i="20"/>
  <c r="CM27" i="20"/>
  <c r="CI27" i="20"/>
  <c r="CU26" i="20"/>
  <c r="CN26" i="20"/>
  <c r="CI26" i="20"/>
  <c r="CI25" i="20"/>
  <c r="CI24" i="20"/>
  <c r="CI23" i="20"/>
  <c r="CI22" i="20"/>
  <c r="CI21" i="20"/>
  <c r="CI20" i="20"/>
  <c r="CI18" i="20"/>
  <c r="CT17" i="20"/>
  <c r="CR16" i="20"/>
  <c r="CN16" i="20"/>
  <c r="CL16" i="20"/>
  <c r="CX15" i="20"/>
  <c r="CV15" i="20"/>
  <c r="CR15" i="20"/>
  <c r="CL15" i="20"/>
  <c r="CQ14" i="20"/>
  <c r="CU12" i="20"/>
  <c r="CI12" i="20"/>
  <c r="CU11" i="20"/>
  <c r="CI11" i="20"/>
  <c r="CX10" i="20"/>
  <c r="CT10" i="20"/>
  <c r="CI10" i="20"/>
  <c r="CP9" i="20"/>
  <c r="CI9" i="20"/>
  <c r="CU8" i="20"/>
  <c r="CL8" i="20"/>
  <c r="CL7" i="20"/>
  <c r="CL6" i="20"/>
  <c r="CZ5" i="20"/>
  <c r="CW5" i="20"/>
  <c r="CL5" i="20"/>
  <c r="CU4" i="20"/>
  <c r="CA63" i="20"/>
  <c r="BQ63" i="20"/>
  <c r="BN59" i="20"/>
  <c r="BQ58" i="20"/>
  <c r="CA57" i="20"/>
  <c r="BV57" i="20"/>
  <c r="BQ57" i="20"/>
  <c r="BQ56" i="20"/>
  <c r="CA55" i="20"/>
  <c r="BV55" i="20"/>
  <c r="BQ55" i="20"/>
  <c r="BN53" i="20"/>
  <c r="BY52" i="20"/>
  <c r="BW52" i="20"/>
  <c r="BU52" i="20"/>
  <c r="BW51" i="20"/>
  <c r="BU51" i="20"/>
  <c r="BN49" i="20"/>
  <c r="BP48" i="20"/>
  <c r="BL48" i="20"/>
  <c r="BV47" i="20"/>
  <c r="BL47" i="20"/>
  <c r="BV46" i="20"/>
  <c r="BL46" i="20"/>
  <c r="BV45" i="20"/>
  <c r="BL45" i="20"/>
  <c r="BV44" i="20"/>
  <c r="BL44" i="20"/>
  <c r="BV43" i="20"/>
  <c r="BL43" i="20"/>
  <c r="BV42" i="20"/>
  <c r="BL42" i="20"/>
  <c r="BQ40" i="20"/>
  <c r="CA39" i="20"/>
  <c r="BV39" i="20"/>
  <c r="BQ39" i="20"/>
  <c r="BQ38" i="20"/>
  <c r="CA37" i="20"/>
  <c r="BV37" i="20"/>
  <c r="BQ37" i="20"/>
  <c r="CA35" i="20"/>
  <c r="BV35" i="20"/>
  <c r="BQ35" i="20"/>
  <c r="CA34" i="20"/>
  <c r="BV34" i="20"/>
  <c r="BQ34" i="20"/>
  <c r="BY33" i="20"/>
  <c r="BU33" i="20"/>
  <c r="BS33" i="20"/>
  <c r="BU31" i="20"/>
  <c r="BL31" i="20"/>
  <c r="BX30" i="20"/>
  <c r="BU30" i="20"/>
  <c r="BP30" i="20"/>
  <c r="BL30" i="20"/>
  <c r="BZ28" i="20"/>
  <c r="BS28" i="20"/>
  <c r="BP28" i="20"/>
  <c r="BR27" i="20"/>
  <c r="BN27" i="20"/>
  <c r="BZ26" i="20"/>
  <c r="BS26" i="20"/>
  <c r="BN26" i="20"/>
  <c r="BN25" i="20"/>
  <c r="BN24" i="20"/>
  <c r="BN23" i="20"/>
  <c r="BN22" i="20"/>
  <c r="BN21" i="20"/>
  <c r="BN20" i="20"/>
  <c r="BN18" i="20"/>
  <c r="BY17" i="20"/>
  <c r="BW16" i="20"/>
  <c r="BS16" i="20"/>
  <c r="BQ16" i="20"/>
  <c r="CC15" i="20"/>
  <c r="CA15" i="20"/>
  <c r="BW15" i="20"/>
  <c r="BQ15" i="20"/>
  <c r="BV14" i="20"/>
  <c r="BZ12" i="20"/>
  <c r="BN12" i="20"/>
  <c r="BZ11" i="20"/>
  <c r="BN11" i="20"/>
  <c r="CC10" i="20"/>
  <c r="BY10" i="20"/>
  <c r="BN10" i="20"/>
  <c r="BU9" i="20"/>
  <c r="BN9" i="20"/>
  <c r="BZ8" i="20"/>
  <c r="BQ8" i="20"/>
  <c r="BQ7" i="20"/>
  <c r="BQ6" i="20"/>
  <c r="CE5" i="20"/>
  <c r="CB5" i="20"/>
  <c r="BQ5" i="20"/>
  <c r="BZ4" i="20"/>
  <c r="BF63" i="20"/>
  <c r="AV63" i="20"/>
  <c r="AS59" i="20"/>
  <c r="AV58" i="20"/>
  <c r="BF57" i="20"/>
  <c r="BA57" i="20"/>
  <c r="AV57" i="20"/>
  <c r="AV56" i="20"/>
  <c r="BF55" i="20"/>
  <c r="BA55" i="20"/>
  <c r="AV55" i="20"/>
  <c r="AS53" i="20"/>
  <c r="BD52" i="20"/>
  <c r="BB52" i="20"/>
  <c r="AZ52" i="20"/>
  <c r="BB51" i="20"/>
  <c r="AZ51" i="20"/>
  <c r="AS49" i="20"/>
  <c r="AU48" i="20"/>
  <c r="AQ48" i="20"/>
  <c r="BA47" i="20"/>
  <c r="AQ47" i="20"/>
  <c r="BA46" i="20"/>
  <c r="AQ46" i="20"/>
  <c r="BA45" i="20"/>
  <c r="AQ45" i="20"/>
  <c r="BA44" i="20"/>
  <c r="AQ44" i="20"/>
  <c r="BA43" i="20"/>
  <c r="AQ43" i="20"/>
  <c r="BA42" i="20"/>
  <c r="AQ42" i="20"/>
  <c r="AV40" i="20"/>
  <c r="BF39" i="20"/>
  <c r="BA39" i="20"/>
  <c r="AV39" i="20"/>
  <c r="AV38" i="20"/>
  <c r="BF37" i="20"/>
  <c r="BA37" i="20"/>
  <c r="AV37" i="20"/>
  <c r="BF35" i="20"/>
  <c r="BA35" i="20"/>
  <c r="AV35" i="20"/>
  <c r="BF34" i="20"/>
  <c r="BA34" i="20"/>
  <c r="AV34" i="20"/>
  <c r="BD33" i="20"/>
  <c r="AZ33" i="20"/>
  <c r="AX33" i="20"/>
  <c r="AZ31" i="20"/>
  <c r="AQ31" i="20"/>
  <c r="BC30" i="20"/>
  <c r="AZ30" i="20"/>
  <c r="AU30" i="20"/>
  <c r="AQ30" i="20"/>
  <c r="BE28" i="20"/>
  <c r="AX28" i="20"/>
  <c r="AU28" i="20"/>
  <c r="AW27" i="20"/>
  <c r="AS27" i="20"/>
  <c r="BE26" i="20"/>
  <c r="AX26" i="20"/>
  <c r="AS26" i="20"/>
  <c r="AS25" i="20"/>
  <c r="AS24" i="20"/>
  <c r="AS23" i="20"/>
  <c r="AS22" i="20"/>
  <c r="AS21" i="20"/>
  <c r="AS20" i="20"/>
  <c r="AS18" i="20"/>
  <c r="BD17" i="20"/>
  <c r="BB16" i="20"/>
  <c r="AX16" i="20"/>
  <c r="AV16" i="20"/>
  <c r="BH15" i="20"/>
  <c r="BF15" i="20"/>
  <c r="BB15" i="20"/>
  <c r="AV15" i="20"/>
  <c r="BA14" i="20"/>
  <c r="BE12" i="20"/>
  <c r="AS12" i="20"/>
  <c r="BE11" i="20"/>
  <c r="AS11" i="20"/>
  <c r="BH10" i="20"/>
  <c r="BD10" i="20"/>
  <c r="AS10" i="20"/>
  <c r="AZ9" i="20"/>
  <c r="AS9" i="20"/>
  <c r="BE8" i="20"/>
  <c r="AV8" i="20"/>
  <c r="AV7" i="20"/>
  <c r="AV6" i="20"/>
  <c r="BJ5" i="20"/>
  <c r="BG5" i="20"/>
  <c r="AV5" i="20"/>
  <c r="BE4" i="20"/>
  <c r="AK63" i="20"/>
  <c r="AA63" i="20"/>
  <c r="X59" i="20"/>
  <c r="AA58" i="20"/>
  <c r="AK57" i="20"/>
  <c r="AF57" i="20"/>
  <c r="AA57" i="20"/>
  <c r="AA56" i="20"/>
  <c r="AK55" i="20"/>
  <c r="AF55" i="20"/>
  <c r="AA55" i="20"/>
  <c r="X53" i="20"/>
  <c r="AI52" i="20"/>
  <c r="AG52" i="20"/>
  <c r="AE52" i="20"/>
  <c r="AG51" i="20"/>
  <c r="AE51" i="20"/>
  <c r="X49" i="20"/>
  <c r="Z48" i="20"/>
  <c r="V48" i="20"/>
  <c r="AF47" i="20"/>
  <c r="V47" i="20"/>
  <c r="AF46" i="20"/>
  <c r="V46" i="20"/>
  <c r="AF45" i="20"/>
  <c r="V45" i="20"/>
  <c r="AF44" i="20"/>
  <c r="V44" i="20"/>
  <c r="AF43" i="20"/>
  <c r="V43" i="20"/>
  <c r="AF42" i="20"/>
  <c r="V42" i="20"/>
  <c r="AA40" i="20"/>
  <c r="AK39" i="20"/>
  <c r="AF39" i="20"/>
  <c r="AA39" i="20"/>
  <c r="AA38" i="20"/>
  <c r="AK37" i="20"/>
  <c r="AF37" i="20"/>
  <c r="AA37" i="20"/>
  <c r="AK35" i="20"/>
  <c r="AF35" i="20"/>
  <c r="AA35" i="20"/>
  <c r="AK34" i="20"/>
  <c r="AF34" i="20"/>
  <c r="AA34" i="20"/>
  <c r="AI33" i="20"/>
  <c r="AE33" i="20"/>
  <c r="AC33" i="20"/>
  <c r="AE31" i="20"/>
  <c r="V31" i="20"/>
  <c r="AH30" i="20"/>
  <c r="AE30" i="20"/>
  <c r="Z30" i="20"/>
  <c r="V30" i="20"/>
  <c r="AJ28" i="20"/>
  <c r="AC28" i="20"/>
  <c r="Z28" i="20"/>
  <c r="AB27" i="20"/>
  <c r="X27" i="20"/>
  <c r="AJ26" i="20"/>
  <c r="AC26" i="20"/>
  <c r="X26" i="20"/>
  <c r="X25" i="20"/>
  <c r="X24" i="20"/>
  <c r="X23" i="20"/>
  <c r="X22" i="20"/>
  <c r="X21" i="20"/>
  <c r="X20" i="20"/>
  <c r="X18" i="20"/>
  <c r="AI17" i="20"/>
  <c r="AG16" i="20"/>
  <c r="AC16" i="20"/>
  <c r="AA16" i="20"/>
  <c r="AM15" i="20"/>
  <c r="AK15" i="20"/>
  <c r="AG15" i="20"/>
  <c r="AA15" i="20"/>
  <c r="AF14" i="20"/>
  <c r="AJ12" i="20"/>
  <c r="X12" i="20"/>
  <c r="AJ11" i="20"/>
  <c r="X11" i="20"/>
  <c r="AM10" i="20"/>
  <c r="AI10" i="20"/>
  <c r="X10" i="20"/>
  <c r="AE9" i="20"/>
  <c r="X9" i="20"/>
  <c r="AJ8" i="20"/>
  <c r="AA8" i="20"/>
  <c r="AA7" i="20"/>
  <c r="AA6" i="20"/>
  <c r="AO5" i="20"/>
  <c r="AL5" i="20"/>
  <c r="AA5" i="20"/>
  <c r="AJ4" i="20"/>
  <c r="P63" i="20"/>
  <c r="F63" i="20"/>
  <c r="C59" i="20"/>
  <c r="F58" i="20"/>
  <c r="P57" i="20"/>
  <c r="K57" i="20"/>
  <c r="F57" i="20"/>
  <c r="F56" i="20"/>
  <c r="P55" i="20"/>
  <c r="K55" i="20"/>
  <c r="F55" i="20"/>
  <c r="C53" i="20"/>
  <c r="N52" i="20"/>
  <c r="L52" i="20"/>
  <c r="J52" i="20"/>
  <c r="L51" i="20"/>
  <c r="J51" i="20"/>
  <c r="C49" i="20"/>
  <c r="E48" i="20"/>
  <c r="A48" i="20"/>
  <c r="K47" i="20"/>
  <c r="A47" i="20"/>
  <c r="K46" i="20"/>
  <c r="A46" i="20"/>
  <c r="K45" i="20"/>
  <c r="A45" i="20"/>
  <c r="K44" i="20"/>
  <c r="A44" i="20"/>
  <c r="K43" i="20"/>
  <c r="A43" i="20"/>
  <c r="K42" i="20"/>
  <c r="A42" i="20"/>
  <c r="F40" i="20"/>
  <c r="P39" i="20"/>
  <c r="K39" i="20"/>
  <c r="F39" i="20"/>
  <c r="F38" i="20"/>
  <c r="P37" i="20"/>
  <c r="K37" i="20"/>
  <c r="F37" i="20"/>
  <c r="P35" i="20"/>
  <c r="K35" i="20"/>
  <c r="F35" i="20"/>
  <c r="P34" i="20"/>
  <c r="K34" i="20"/>
  <c r="F34" i="20"/>
  <c r="N33" i="20"/>
  <c r="J33" i="20"/>
  <c r="H33" i="20"/>
  <c r="J31" i="20"/>
  <c r="A31" i="20"/>
  <c r="M30" i="20"/>
  <c r="J30" i="20"/>
  <c r="E30" i="20"/>
  <c r="A30" i="20"/>
  <c r="O28" i="20"/>
  <c r="H28" i="20"/>
  <c r="E28" i="20"/>
  <c r="G27" i="20"/>
  <c r="C27" i="20"/>
  <c r="O26" i="20"/>
  <c r="H26" i="20"/>
  <c r="C26" i="20"/>
  <c r="C25" i="20"/>
  <c r="C24" i="20"/>
  <c r="C23" i="20"/>
  <c r="C22" i="20"/>
  <c r="C21" i="20"/>
  <c r="C20" i="20"/>
  <c r="C18" i="20"/>
  <c r="N17" i="20"/>
  <c r="L16" i="20"/>
  <c r="H16" i="20"/>
  <c r="F16" i="20"/>
  <c r="R15" i="20"/>
  <c r="P15" i="20"/>
  <c r="L15" i="20"/>
  <c r="F15" i="20"/>
  <c r="K14" i="20"/>
  <c r="O12" i="20"/>
  <c r="C12" i="20"/>
  <c r="O11" i="20"/>
  <c r="C11" i="20"/>
  <c r="R10" i="20"/>
  <c r="N10" i="20"/>
  <c r="C10" i="20"/>
  <c r="J9" i="20"/>
  <c r="C9" i="20"/>
  <c r="O8" i="20"/>
  <c r="F8" i="20"/>
  <c r="F7" i="20"/>
  <c r="F6" i="20"/>
  <c r="T5" i="20"/>
  <c r="Q5" i="20"/>
  <c r="F5" i="20"/>
  <c r="O4" i="20"/>
  <c r="GW63" i="19"/>
  <c r="GM63" i="19"/>
  <c r="GJ59" i="19"/>
  <c r="GM58" i="19"/>
  <c r="GW57" i="19"/>
  <c r="GR57" i="19"/>
  <c r="GM57" i="19"/>
  <c r="GM56" i="19"/>
  <c r="GW55" i="19"/>
  <c r="GR55" i="19"/>
  <c r="GM55" i="19"/>
  <c r="GJ53" i="19"/>
  <c r="GU52" i="19"/>
  <c r="GS52" i="19"/>
  <c r="GQ52" i="19"/>
  <c r="GS51" i="19"/>
  <c r="GQ51" i="19"/>
  <c r="GJ49" i="19"/>
  <c r="GL48" i="19"/>
  <c r="GH48" i="19"/>
  <c r="GR47" i="19"/>
  <c r="GH47" i="19"/>
  <c r="GR46" i="19"/>
  <c r="GH46" i="19"/>
  <c r="GR45" i="19"/>
  <c r="GH45" i="19"/>
  <c r="GR44" i="19"/>
  <c r="GH44" i="19"/>
  <c r="GR43" i="19"/>
  <c r="GH43" i="19"/>
  <c r="GR42" i="19"/>
  <c r="GH42" i="19"/>
  <c r="GM40" i="19"/>
  <c r="GW39" i="19"/>
  <c r="GR39" i="19"/>
  <c r="GM39" i="19"/>
  <c r="GM38" i="19"/>
  <c r="GW37" i="19"/>
  <c r="GR37" i="19"/>
  <c r="GM37" i="19"/>
  <c r="GW35" i="19"/>
  <c r="GR35" i="19"/>
  <c r="GM35" i="19"/>
  <c r="GW34" i="19"/>
  <c r="GR34" i="19"/>
  <c r="GM34" i="19"/>
  <c r="GU33" i="19"/>
  <c r="GQ33" i="19"/>
  <c r="GO33" i="19"/>
  <c r="GQ31" i="19"/>
  <c r="GH31" i="19"/>
  <c r="GT30" i="19"/>
  <c r="GQ30" i="19"/>
  <c r="GL30" i="19"/>
  <c r="GH30" i="19"/>
  <c r="GV28" i="19"/>
  <c r="GO28" i="19"/>
  <c r="GL28" i="19"/>
  <c r="GN27" i="19"/>
  <c r="GJ27" i="19"/>
  <c r="GV26" i="19"/>
  <c r="GO26" i="19"/>
  <c r="GJ26" i="19"/>
  <c r="GJ25" i="19"/>
  <c r="GJ24" i="19"/>
  <c r="GJ23" i="19"/>
  <c r="GJ22" i="19"/>
  <c r="GJ21" i="19"/>
  <c r="GJ20" i="19"/>
  <c r="GJ18" i="19"/>
  <c r="GU17" i="19"/>
  <c r="GS16" i="19"/>
  <c r="GO16" i="19"/>
  <c r="GM16" i="19"/>
  <c r="GY15" i="19"/>
  <c r="GW15" i="19"/>
  <c r="GS15" i="19"/>
  <c r="GM15" i="19"/>
  <c r="GR14" i="19"/>
  <c r="GV12" i="19"/>
  <c r="GJ12" i="19"/>
  <c r="GV11" i="19"/>
  <c r="GJ11" i="19"/>
  <c r="GY10" i="19"/>
  <c r="GU10" i="19"/>
  <c r="GJ10" i="19"/>
  <c r="GQ9" i="19"/>
  <c r="GJ9" i="19"/>
  <c r="GV8" i="19"/>
  <c r="GM8" i="19"/>
  <c r="GM7" i="19"/>
  <c r="GM6" i="19"/>
  <c r="HA5" i="19"/>
  <c r="GX5" i="19"/>
  <c r="GM5" i="19"/>
  <c r="GV4" i="19"/>
  <c r="GB63" i="19"/>
  <c r="FR63" i="19"/>
  <c r="FO59" i="19"/>
  <c r="FR58" i="19"/>
  <c r="GB57" i="19"/>
  <c r="FW57" i="19"/>
  <c r="FR57" i="19"/>
  <c r="FR56" i="19"/>
  <c r="GB55" i="19"/>
  <c r="FW55" i="19"/>
  <c r="FR55" i="19"/>
  <c r="FO53" i="19"/>
  <c r="FZ52" i="19"/>
  <c r="FX52" i="19"/>
  <c r="FV52" i="19"/>
  <c r="FX51" i="19"/>
  <c r="FV51" i="19"/>
  <c r="FO49" i="19"/>
  <c r="FQ48" i="19"/>
  <c r="FM48" i="19"/>
  <c r="FW47" i="19"/>
  <c r="FM47" i="19"/>
  <c r="FW46" i="19"/>
  <c r="FM46" i="19"/>
  <c r="FW45" i="19"/>
  <c r="FM45" i="19"/>
  <c r="FW44" i="19"/>
  <c r="FM44" i="19"/>
  <c r="FW43" i="19"/>
  <c r="FM43" i="19"/>
  <c r="FW42" i="19"/>
  <c r="FM42" i="19"/>
  <c r="FR40" i="19"/>
  <c r="GB39" i="19"/>
  <c r="FW39" i="19"/>
  <c r="FR39" i="19"/>
  <c r="FR38" i="19"/>
  <c r="GB37" i="19"/>
  <c r="FW37" i="19"/>
  <c r="FR37" i="19"/>
  <c r="GB35" i="19"/>
  <c r="FW35" i="19"/>
  <c r="FR35" i="19"/>
  <c r="GB34" i="19"/>
  <c r="FW34" i="19"/>
  <c r="FR34" i="19"/>
  <c r="FZ33" i="19"/>
  <c r="FV33" i="19"/>
  <c r="FT33" i="19"/>
  <c r="FV31" i="19"/>
  <c r="FM31" i="19"/>
  <c r="FY30" i="19"/>
  <c r="FV30" i="19"/>
  <c r="FQ30" i="19"/>
  <c r="FM30" i="19"/>
  <c r="GA28" i="19"/>
  <c r="FT28" i="19"/>
  <c r="FQ28" i="19"/>
  <c r="FS27" i="19"/>
  <c r="FO27" i="19"/>
  <c r="GA26" i="19"/>
  <c r="FT26" i="19"/>
  <c r="FO26" i="19"/>
  <c r="FO25" i="19"/>
  <c r="FO24" i="19"/>
  <c r="FO23" i="19"/>
  <c r="FO22" i="19"/>
  <c r="FO21" i="19"/>
  <c r="FO20" i="19"/>
  <c r="FO18" i="19"/>
  <c r="FZ17" i="19"/>
  <c r="FX16" i="19"/>
  <c r="FT16" i="19"/>
  <c r="FR16" i="19"/>
  <c r="GD15" i="19"/>
  <c r="GB15" i="19"/>
  <c r="FX15" i="19"/>
  <c r="FR15" i="19"/>
  <c r="FW14" i="19"/>
  <c r="GA12" i="19"/>
  <c r="FO12" i="19"/>
  <c r="GA11" i="19"/>
  <c r="FO11" i="19"/>
  <c r="GD10" i="19"/>
  <c r="FZ10" i="19"/>
  <c r="FO10" i="19"/>
  <c r="FV9" i="19"/>
  <c r="FO9" i="19"/>
  <c r="GA8" i="19"/>
  <c r="FR8" i="19"/>
  <c r="FR7" i="19"/>
  <c r="FR6" i="19"/>
  <c r="GF5" i="19"/>
  <c r="GC5" i="19"/>
  <c r="FR5" i="19"/>
  <c r="GA4" i="19"/>
  <c r="FG63" i="19"/>
  <c r="EW63" i="19"/>
  <c r="ET59" i="19"/>
  <c r="EW58" i="19"/>
  <c r="FG57" i="19"/>
  <c r="FB57" i="19"/>
  <c r="EW57" i="19"/>
  <c r="EW56" i="19"/>
  <c r="FG55" i="19"/>
  <c r="FB55" i="19"/>
  <c r="EW55" i="19"/>
  <c r="ET53" i="19"/>
  <c r="FE52" i="19"/>
  <c r="FC52" i="19"/>
  <c r="FA52" i="19"/>
  <c r="FC51" i="19"/>
  <c r="FA51" i="19"/>
  <c r="ET49" i="19"/>
  <c r="EV48" i="19"/>
  <c r="ER48" i="19"/>
  <c r="FB47" i="19"/>
  <c r="ER47" i="19"/>
  <c r="FB46" i="19"/>
  <c r="ER46" i="19"/>
  <c r="FB45" i="19"/>
  <c r="ER45" i="19"/>
  <c r="FB44" i="19"/>
  <c r="ER44" i="19"/>
  <c r="FB43" i="19"/>
  <c r="ER43" i="19"/>
  <c r="FB42" i="19"/>
  <c r="ER42" i="19"/>
  <c r="EW40" i="19"/>
  <c r="FG39" i="19"/>
  <c r="FB39" i="19"/>
  <c r="EW39" i="19"/>
  <c r="EW38" i="19"/>
  <c r="FG37" i="19"/>
  <c r="FB37" i="19"/>
  <c r="EW37" i="19"/>
  <c r="FG35" i="19"/>
  <c r="FB35" i="19"/>
  <c r="EW35" i="19"/>
  <c r="FG34" i="19"/>
  <c r="FB34" i="19"/>
  <c r="EW34" i="19"/>
  <c r="FE33" i="19"/>
  <c r="FA33" i="19"/>
  <c r="EY33" i="19"/>
  <c r="FA31" i="19"/>
  <c r="ER31" i="19"/>
  <c r="FD30" i="19"/>
  <c r="FA30" i="19"/>
  <c r="EV30" i="19"/>
  <c r="ER30" i="19"/>
  <c r="FF28" i="19"/>
  <c r="EY28" i="19"/>
  <c r="EV28" i="19"/>
  <c r="EX27" i="19"/>
  <c r="ET27" i="19"/>
  <c r="FF26" i="19"/>
  <c r="EY26" i="19"/>
  <c r="ET26" i="19"/>
  <c r="ET25" i="19"/>
  <c r="ET24" i="19"/>
  <c r="ET23" i="19"/>
  <c r="ET22" i="19"/>
  <c r="ET21" i="19"/>
  <c r="ET20" i="19"/>
  <c r="ET18" i="19"/>
  <c r="FE17" i="19"/>
  <c r="FC16" i="19"/>
  <c r="EY16" i="19"/>
  <c r="EW16" i="19"/>
  <c r="FI15" i="19"/>
  <c r="FG15" i="19"/>
  <c r="FC15" i="19"/>
  <c r="EW15" i="19"/>
  <c r="FB14" i="19"/>
  <c r="FF12" i="19"/>
  <c r="ET12" i="19"/>
  <c r="FF11" i="19"/>
  <c r="ET11" i="19"/>
  <c r="FI10" i="19"/>
  <c r="FE10" i="19"/>
  <c r="ET10" i="19"/>
  <c r="FA9" i="19"/>
  <c r="ET9" i="19"/>
  <c r="FF8" i="19"/>
  <c r="EW8" i="19"/>
  <c r="EW7" i="19"/>
  <c r="EW6" i="19"/>
  <c r="FK5" i="19"/>
  <c r="FH5" i="19"/>
  <c r="EW5" i="19"/>
  <c r="FF4" i="19"/>
  <c r="EL63" i="19"/>
  <c r="EB63" i="19"/>
  <c r="DY59" i="19"/>
  <c r="EB58" i="19"/>
  <c r="EL57" i="19"/>
  <c r="EG57" i="19"/>
  <c r="EB57" i="19"/>
  <c r="EB56" i="19"/>
  <c r="EL55" i="19"/>
  <c r="EG55" i="19"/>
  <c r="EB55" i="19"/>
  <c r="DY53" i="19"/>
  <c r="EJ52" i="19"/>
  <c r="EH52" i="19"/>
  <c r="EF52" i="19"/>
  <c r="EH51" i="19"/>
  <c r="EF51" i="19"/>
  <c r="DY49" i="19"/>
  <c r="EA48" i="19"/>
  <c r="DW48" i="19"/>
  <c r="EG47" i="19"/>
  <c r="DW47" i="19"/>
  <c r="EG46" i="19"/>
  <c r="DW46" i="19"/>
  <c r="EG45" i="19"/>
  <c r="DW45" i="19"/>
  <c r="EG44" i="19"/>
  <c r="DW44" i="19"/>
  <c r="EG43" i="19"/>
  <c r="DW43" i="19"/>
  <c r="EG42" i="19"/>
  <c r="DW42" i="19"/>
  <c r="EB40" i="19"/>
  <c r="EL39" i="19"/>
  <c r="EG39" i="19"/>
  <c r="EB39" i="19"/>
  <c r="EB38" i="19"/>
  <c r="EL37" i="19"/>
  <c r="EG37" i="19"/>
  <c r="EB37" i="19"/>
  <c r="EL35" i="19"/>
  <c r="EG35" i="19"/>
  <c r="EB35" i="19"/>
  <c r="EL34" i="19"/>
  <c r="EG34" i="19"/>
  <c r="EB34" i="19"/>
  <c r="EJ33" i="19"/>
  <c r="EF33" i="19"/>
  <c r="ED33" i="19"/>
  <c r="EF31" i="19"/>
  <c r="DW31" i="19"/>
  <c r="EI30" i="19"/>
  <c r="EF30" i="19"/>
  <c r="EA30" i="19"/>
  <c r="DW30" i="19"/>
  <c r="EK28" i="19"/>
  <c r="ED28" i="19"/>
  <c r="EA28" i="19"/>
  <c r="EC27" i="19"/>
  <c r="DY27" i="19"/>
  <c r="EK26" i="19"/>
  <c r="ED26" i="19"/>
  <c r="DY26" i="19"/>
  <c r="DY25" i="19"/>
  <c r="DY24" i="19"/>
  <c r="DY23" i="19"/>
  <c r="DY22" i="19"/>
  <c r="DY21" i="19"/>
  <c r="DY20" i="19"/>
  <c r="DY18" i="19"/>
  <c r="EJ17" i="19"/>
  <c r="EH16" i="19"/>
  <c r="ED16" i="19"/>
  <c r="EB16" i="19"/>
  <c r="EN15" i="19"/>
  <c r="EL15" i="19"/>
  <c r="EH15" i="19"/>
  <c r="EB15" i="19"/>
  <c r="EG14" i="19"/>
  <c r="EK12" i="19"/>
  <c r="DY12" i="19"/>
  <c r="EK11" i="19"/>
  <c r="DY11" i="19"/>
  <c r="EN10" i="19"/>
  <c r="EJ10" i="19"/>
  <c r="DY10" i="19"/>
  <c r="EF9" i="19"/>
  <c r="DY9" i="19"/>
  <c r="EK8" i="19"/>
  <c r="EB8" i="19"/>
  <c r="EB7" i="19"/>
  <c r="EB6" i="19"/>
  <c r="EP5" i="19"/>
  <c r="EM5" i="19"/>
  <c r="EB5" i="19"/>
  <c r="EK4" i="19"/>
  <c r="DQ63" i="19"/>
  <c r="DG63" i="19"/>
  <c r="DD59" i="19"/>
  <c r="DG58" i="19"/>
  <c r="DQ57" i="19"/>
  <c r="DL57" i="19"/>
  <c r="DG57" i="19"/>
  <c r="DG56" i="19"/>
  <c r="DQ55" i="19"/>
  <c r="DL55" i="19"/>
  <c r="DG55" i="19"/>
  <c r="DD53" i="19"/>
  <c r="DO52" i="19"/>
  <c r="DM52" i="19"/>
  <c r="DK52" i="19"/>
  <c r="DM51" i="19"/>
  <c r="DK51" i="19"/>
  <c r="DD49" i="19"/>
  <c r="DF48" i="19"/>
  <c r="DB48" i="19"/>
  <c r="DL47" i="19"/>
  <c r="DB47" i="19"/>
  <c r="DL46" i="19"/>
  <c r="DB46" i="19"/>
  <c r="DL45" i="19"/>
  <c r="DB45" i="19"/>
  <c r="DL44" i="19"/>
  <c r="DB44" i="19"/>
  <c r="DL43" i="19"/>
  <c r="DB43" i="19"/>
  <c r="DL42" i="19"/>
  <c r="DB42" i="19"/>
  <c r="DG40" i="19"/>
  <c r="DQ39" i="19"/>
  <c r="DL39" i="19"/>
  <c r="DG39" i="19"/>
  <c r="DG38" i="19"/>
  <c r="DQ37" i="19"/>
  <c r="DL37" i="19"/>
  <c r="DG37" i="19"/>
  <c r="DQ35" i="19"/>
  <c r="DL35" i="19"/>
  <c r="DG35" i="19"/>
  <c r="DQ34" i="19"/>
  <c r="DL34" i="19"/>
  <c r="DG34" i="19"/>
  <c r="DO33" i="19"/>
  <c r="DK33" i="19"/>
  <c r="DI33" i="19"/>
  <c r="DK31" i="19"/>
  <c r="DB31" i="19"/>
  <c r="DN30" i="19"/>
  <c r="DK30" i="19"/>
  <c r="DF30" i="19"/>
  <c r="DB30" i="19"/>
  <c r="DP28" i="19"/>
  <c r="DI28" i="19"/>
  <c r="DF28" i="19"/>
  <c r="DH27" i="19"/>
  <c r="DD27" i="19"/>
  <c r="DP26" i="19"/>
  <c r="DI26" i="19"/>
  <c r="DD26" i="19"/>
  <c r="DD25" i="19"/>
  <c r="DD24" i="19"/>
  <c r="DD23" i="19"/>
  <c r="DD22" i="19"/>
  <c r="DD21" i="19"/>
  <c r="DD20" i="19"/>
  <c r="DD18" i="19"/>
  <c r="DO17" i="19"/>
  <c r="DM16" i="19"/>
  <c r="DI16" i="19"/>
  <c r="DG16" i="19"/>
  <c r="DS15" i="19"/>
  <c r="DQ15" i="19"/>
  <c r="DM15" i="19"/>
  <c r="DG15" i="19"/>
  <c r="DL14" i="19"/>
  <c r="DP12" i="19"/>
  <c r="DD12" i="19"/>
  <c r="DP11" i="19"/>
  <c r="DD11" i="19"/>
  <c r="DS10" i="19"/>
  <c r="DO10" i="19"/>
  <c r="DD10" i="19"/>
  <c r="DK9" i="19"/>
  <c r="DD9" i="19"/>
  <c r="DP8" i="19"/>
  <c r="DG8" i="19"/>
  <c r="DG7" i="19"/>
  <c r="DG6" i="19"/>
  <c r="DU5" i="19"/>
  <c r="DR5" i="19"/>
  <c r="DG5" i="19"/>
  <c r="DP4" i="19"/>
  <c r="CV63" i="19"/>
  <c r="CL63" i="19"/>
  <c r="CI59" i="19"/>
  <c r="CL58" i="19"/>
  <c r="CV57" i="19"/>
  <c r="CQ57" i="19"/>
  <c r="CL57" i="19"/>
  <c r="CL56" i="19"/>
  <c r="CV55" i="19"/>
  <c r="CQ55" i="19"/>
  <c r="CL55" i="19"/>
  <c r="CI53" i="19"/>
  <c r="CT52" i="19"/>
  <c r="CR52" i="19"/>
  <c r="CP52" i="19"/>
  <c r="CR51" i="19"/>
  <c r="CP51" i="19"/>
  <c r="CI49" i="19"/>
  <c r="CK48" i="19"/>
  <c r="CG48" i="19"/>
  <c r="CQ47" i="19"/>
  <c r="CG47" i="19"/>
  <c r="CQ46" i="19"/>
  <c r="CG46" i="19"/>
  <c r="CQ45" i="19"/>
  <c r="CG45" i="19"/>
  <c r="CQ44" i="19"/>
  <c r="CG44" i="19"/>
  <c r="CQ43" i="19"/>
  <c r="CG43" i="19"/>
  <c r="CQ42" i="19"/>
  <c r="CG42" i="19"/>
  <c r="CL40" i="19"/>
  <c r="CV39" i="19"/>
  <c r="CQ39" i="19"/>
  <c r="CL39" i="19"/>
  <c r="CL38" i="19"/>
  <c r="CV37" i="19"/>
  <c r="CQ37" i="19"/>
  <c r="CL37" i="19"/>
  <c r="CV35" i="19"/>
  <c r="CQ35" i="19"/>
  <c r="CL35" i="19"/>
  <c r="CV34" i="19"/>
  <c r="CQ34" i="19"/>
  <c r="CL34" i="19"/>
  <c r="CT33" i="19"/>
  <c r="CP33" i="19"/>
  <c r="CN33" i="19"/>
  <c r="CP31" i="19"/>
  <c r="CG31" i="19"/>
  <c r="CS30" i="19"/>
  <c r="CP30" i="19"/>
  <c r="CK30" i="19"/>
  <c r="CG30" i="19"/>
  <c r="CU28" i="19"/>
  <c r="CN28" i="19"/>
  <c r="CK28" i="19"/>
  <c r="CM27" i="19"/>
  <c r="CI27" i="19"/>
  <c r="CU26" i="19"/>
  <c r="CN26" i="19"/>
  <c r="CI26" i="19"/>
  <c r="CI25" i="19"/>
  <c r="CI24" i="19"/>
  <c r="CI23" i="19"/>
  <c r="CI22" i="19"/>
  <c r="CI21" i="19"/>
  <c r="CI20" i="19"/>
  <c r="CI18" i="19"/>
  <c r="CT17" i="19"/>
  <c r="CR16" i="19"/>
  <c r="CN16" i="19"/>
  <c r="CL16" i="19"/>
  <c r="CX15" i="19"/>
  <c r="CV15" i="19"/>
  <c r="CR15" i="19"/>
  <c r="CL15" i="19"/>
  <c r="CQ14" i="19"/>
  <c r="CU12" i="19"/>
  <c r="CI12" i="19"/>
  <c r="CU11" i="19"/>
  <c r="CI11" i="19"/>
  <c r="CX10" i="19"/>
  <c r="CT10" i="19"/>
  <c r="CI10" i="19"/>
  <c r="CP9" i="19"/>
  <c r="CI9" i="19"/>
  <c r="CU8" i="19"/>
  <c r="CL8" i="19"/>
  <c r="CL7" i="19"/>
  <c r="CL6" i="19"/>
  <c r="CZ5" i="19"/>
  <c r="CW5" i="19"/>
  <c r="CL5" i="19"/>
  <c r="CU4" i="19"/>
  <c r="CA63" i="19"/>
  <c r="BQ63" i="19"/>
  <c r="BN59" i="19"/>
  <c r="BQ58" i="19"/>
  <c r="CA57" i="19"/>
  <c r="BV57" i="19"/>
  <c r="BQ57" i="19"/>
  <c r="BQ56" i="19"/>
  <c r="CA55" i="19"/>
  <c r="BV55" i="19"/>
  <c r="BQ55" i="19"/>
  <c r="BN53" i="19"/>
  <c r="BY52" i="19"/>
  <c r="BW52" i="19"/>
  <c r="BU52" i="19"/>
  <c r="BW51" i="19"/>
  <c r="BU51" i="19"/>
  <c r="BN49" i="19"/>
  <c r="BP48" i="19"/>
  <c r="BL48" i="19"/>
  <c r="BV47" i="19"/>
  <c r="BL47" i="19"/>
  <c r="BV46" i="19"/>
  <c r="BL46" i="19"/>
  <c r="BV45" i="19"/>
  <c r="BL45" i="19"/>
  <c r="BV44" i="19"/>
  <c r="BL44" i="19"/>
  <c r="BV43" i="19"/>
  <c r="BL43" i="19"/>
  <c r="BV42" i="19"/>
  <c r="BL42" i="19"/>
  <c r="BQ40" i="19"/>
  <c r="CA39" i="19"/>
  <c r="BV39" i="19"/>
  <c r="BQ39" i="19"/>
  <c r="BQ38" i="19"/>
  <c r="CA37" i="19"/>
  <c r="BV37" i="19"/>
  <c r="BQ37" i="19"/>
  <c r="CA35" i="19"/>
  <c r="BV35" i="19"/>
  <c r="BQ35" i="19"/>
  <c r="CA34" i="19"/>
  <c r="BV34" i="19"/>
  <c r="BQ34" i="19"/>
  <c r="BY33" i="19"/>
  <c r="BU33" i="19"/>
  <c r="BS33" i="19"/>
  <c r="BU31" i="19"/>
  <c r="BL31" i="19"/>
  <c r="BX30" i="19"/>
  <c r="BU30" i="19"/>
  <c r="BP30" i="19"/>
  <c r="BL30" i="19"/>
  <c r="BZ28" i="19"/>
  <c r="BS28" i="19"/>
  <c r="BP28" i="19"/>
  <c r="BR27" i="19"/>
  <c r="BN27" i="19"/>
  <c r="BZ26" i="19"/>
  <c r="BS26" i="19"/>
  <c r="BN26" i="19"/>
  <c r="BN25" i="19"/>
  <c r="BN24" i="19"/>
  <c r="BN23" i="19"/>
  <c r="BN22" i="19"/>
  <c r="BN21" i="19"/>
  <c r="BN20" i="19"/>
  <c r="BN18" i="19"/>
  <c r="BY17" i="19"/>
  <c r="BW16" i="19"/>
  <c r="BS16" i="19"/>
  <c r="BQ16" i="19"/>
  <c r="CC15" i="19"/>
  <c r="CA15" i="19"/>
  <c r="BW15" i="19"/>
  <c r="BQ15" i="19"/>
  <c r="BV14" i="19"/>
  <c r="BZ12" i="19"/>
  <c r="BN12" i="19"/>
  <c r="BZ11" i="19"/>
  <c r="BN11" i="19"/>
  <c r="CC10" i="19"/>
  <c r="BY10" i="19"/>
  <c r="BN10" i="19"/>
  <c r="BU9" i="19"/>
  <c r="BN9" i="19"/>
  <c r="BZ8" i="19"/>
  <c r="BQ8" i="19"/>
  <c r="BQ7" i="19"/>
  <c r="BQ6" i="19"/>
  <c r="CE5" i="19"/>
  <c r="CB5" i="19"/>
  <c r="BQ5" i="19"/>
  <c r="BZ4" i="19"/>
  <c r="BF63" i="19"/>
  <c r="AV63" i="19"/>
  <c r="AS59" i="19"/>
  <c r="AV58" i="19"/>
  <c r="BF57" i="19"/>
  <c r="BA57" i="19"/>
  <c r="AV57" i="19"/>
  <c r="AV56" i="19"/>
  <c r="BF55" i="19"/>
  <c r="BA55" i="19"/>
  <c r="AV55" i="19"/>
  <c r="AS53" i="19"/>
  <c r="BD52" i="19"/>
  <c r="BB52" i="19"/>
  <c r="AZ52" i="19"/>
  <c r="BB51" i="19"/>
  <c r="AZ51" i="19"/>
  <c r="AS49" i="19"/>
  <c r="AU48" i="19"/>
  <c r="AQ48" i="19"/>
  <c r="BA47" i="19"/>
  <c r="AQ47" i="19"/>
  <c r="BA46" i="19"/>
  <c r="AQ46" i="19"/>
  <c r="BA45" i="19"/>
  <c r="AQ45" i="19"/>
  <c r="BA44" i="19"/>
  <c r="AQ44" i="19"/>
  <c r="BA43" i="19"/>
  <c r="AQ43" i="19"/>
  <c r="BA42" i="19"/>
  <c r="AQ42" i="19"/>
  <c r="AV40" i="19"/>
  <c r="BF39" i="19"/>
  <c r="BA39" i="19"/>
  <c r="AV39" i="19"/>
  <c r="AV38" i="19"/>
  <c r="BF37" i="19"/>
  <c r="BA37" i="19"/>
  <c r="AV37" i="19"/>
  <c r="BF35" i="19"/>
  <c r="BA35" i="19"/>
  <c r="AV35" i="19"/>
  <c r="BF34" i="19"/>
  <c r="BA34" i="19"/>
  <c r="AV34" i="19"/>
  <c r="BD33" i="19"/>
  <c r="AZ33" i="19"/>
  <c r="AX33" i="19"/>
  <c r="AZ31" i="19"/>
  <c r="AQ31" i="19"/>
  <c r="BC30" i="19"/>
  <c r="AZ30" i="19"/>
  <c r="AU30" i="19"/>
  <c r="AQ30" i="19"/>
  <c r="BE28" i="19"/>
  <c r="AX28" i="19"/>
  <c r="AU28" i="19"/>
  <c r="AW27" i="19"/>
  <c r="AS27" i="19"/>
  <c r="BE26" i="19"/>
  <c r="AX26" i="19"/>
  <c r="AS26" i="19"/>
  <c r="AS25" i="19"/>
  <c r="AS24" i="19"/>
  <c r="AS23" i="19"/>
  <c r="AS22" i="19"/>
  <c r="AS21" i="19"/>
  <c r="AS20" i="19"/>
  <c r="AS18" i="19"/>
  <c r="BD17" i="19"/>
  <c r="BB16" i="19"/>
  <c r="AX16" i="19"/>
  <c r="AV16" i="19"/>
  <c r="BH15" i="19"/>
  <c r="BF15" i="19"/>
  <c r="BB15" i="19"/>
  <c r="AV15" i="19"/>
  <c r="BA14" i="19"/>
  <c r="BE12" i="19"/>
  <c r="AS12" i="19"/>
  <c r="BE11" i="19"/>
  <c r="AS11" i="19"/>
  <c r="BH10" i="19"/>
  <c r="BD10" i="19"/>
  <c r="AS10" i="19"/>
  <c r="AZ9" i="19"/>
  <c r="AS9" i="19"/>
  <c r="BE8" i="19"/>
  <c r="AV8" i="19"/>
  <c r="AV7" i="19"/>
  <c r="AV6" i="19"/>
  <c r="BJ5" i="19"/>
  <c r="BG5" i="19"/>
  <c r="AV5" i="19"/>
  <c r="BE4" i="19"/>
  <c r="AK63" i="19"/>
  <c r="AA63" i="19"/>
  <c r="X59" i="19"/>
  <c r="AA58" i="19"/>
  <c r="AK57" i="19"/>
  <c r="AF57" i="19"/>
  <c r="AA57" i="19"/>
  <c r="AA56" i="19"/>
  <c r="AK55" i="19"/>
  <c r="AF55" i="19"/>
  <c r="AA55" i="19"/>
  <c r="X53" i="19"/>
  <c r="AI52" i="19"/>
  <c r="AG52" i="19"/>
  <c r="AE52" i="19"/>
  <c r="AG51" i="19"/>
  <c r="AE51" i="19"/>
  <c r="X49" i="19"/>
  <c r="Z48" i="19"/>
  <c r="V48" i="19"/>
  <c r="AF47" i="19"/>
  <c r="V47" i="19"/>
  <c r="AF46" i="19"/>
  <c r="V46" i="19"/>
  <c r="AF45" i="19"/>
  <c r="V45" i="19"/>
  <c r="AF44" i="19"/>
  <c r="V44" i="19"/>
  <c r="AF43" i="19"/>
  <c r="V43" i="19"/>
  <c r="AF42" i="19"/>
  <c r="V42" i="19"/>
  <c r="AA40" i="19"/>
  <c r="AK39" i="19"/>
  <c r="AF39" i="19"/>
  <c r="AA39" i="19"/>
  <c r="AA38" i="19"/>
  <c r="AK37" i="19"/>
  <c r="AF37" i="19"/>
  <c r="AA37" i="19"/>
  <c r="AK35" i="19"/>
  <c r="AF35" i="19"/>
  <c r="AA35" i="19"/>
  <c r="AK34" i="19"/>
  <c r="AF34" i="19"/>
  <c r="AA34" i="19"/>
  <c r="AI33" i="19"/>
  <c r="AE33" i="19"/>
  <c r="AC33" i="19"/>
  <c r="AE31" i="19"/>
  <c r="V31" i="19"/>
  <c r="AH30" i="19"/>
  <c r="AE30" i="19"/>
  <c r="Z30" i="19"/>
  <c r="V30" i="19"/>
  <c r="AJ28" i="19"/>
  <c r="AC28" i="19"/>
  <c r="Z28" i="19"/>
  <c r="AB27" i="19"/>
  <c r="X27" i="19"/>
  <c r="AJ26" i="19"/>
  <c r="AC26" i="19"/>
  <c r="X26" i="19"/>
  <c r="X25" i="19"/>
  <c r="X24" i="19"/>
  <c r="X23" i="19"/>
  <c r="X22" i="19"/>
  <c r="X21" i="19"/>
  <c r="X20" i="19"/>
  <c r="X18" i="19"/>
  <c r="AI17" i="19"/>
  <c r="AG16" i="19"/>
  <c r="AC16" i="19"/>
  <c r="AA16" i="19"/>
  <c r="AM15" i="19"/>
  <c r="AK15" i="19"/>
  <c r="AG15" i="19"/>
  <c r="AA15" i="19"/>
  <c r="AF14" i="19"/>
  <c r="AJ12" i="19"/>
  <c r="X12" i="19"/>
  <c r="AJ11" i="19"/>
  <c r="X11" i="19"/>
  <c r="AM10" i="19"/>
  <c r="AI10" i="19"/>
  <c r="X10" i="19"/>
  <c r="AE9" i="19"/>
  <c r="X9" i="19"/>
  <c r="AJ8" i="19"/>
  <c r="AA8" i="19"/>
  <c r="AA7" i="19"/>
  <c r="AA6" i="19"/>
  <c r="AO5" i="19"/>
  <c r="AL5" i="19"/>
  <c r="AA5" i="19"/>
  <c r="AJ4" i="19"/>
  <c r="P63" i="19"/>
  <c r="F63" i="19"/>
  <c r="C59" i="19"/>
  <c r="F58" i="19"/>
  <c r="P57" i="19"/>
  <c r="K57" i="19"/>
  <c r="F57" i="19"/>
  <c r="F56" i="19"/>
  <c r="P55" i="19"/>
  <c r="K55" i="19"/>
  <c r="F55" i="19"/>
  <c r="C53" i="19"/>
  <c r="N52" i="19"/>
  <c r="L52" i="19"/>
  <c r="J52" i="19"/>
  <c r="L51" i="19"/>
  <c r="J51" i="19"/>
  <c r="C49" i="19"/>
  <c r="E48" i="19"/>
  <c r="A48" i="19"/>
  <c r="K47" i="19"/>
  <c r="A47" i="19"/>
  <c r="K46" i="19"/>
  <c r="A46" i="19"/>
  <c r="K45" i="19"/>
  <c r="A45" i="19"/>
  <c r="K44" i="19"/>
  <c r="A44" i="19"/>
  <c r="K43" i="19"/>
  <c r="A43" i="19"/>
  <c r="K42" i="19"/>
  <c r="A42" i="19"/>
  <c r="F40" i="19"/>
  <c r="P39" i="19"/>
  <c r="K39" i="19"/>
  <c r="F39" i="19"/>
  <c r="F38" i="19"/>
  <c r="P37" i="19"/>
  <c r="K37" i="19"/>
  <c r="F37" i="19"/>
  <c r="P35" i="19"/>
  <c r="K35" i="19"/>
  <c r="F35" i="19"/>
  <c r="P34" i="19"/>
  <c r="K34" i="19"/>
  <c r="F34" i="19"/>
  <c r="N33" i="19"/>
  <c r="J33" i="19"/>
  <c r="H33" i="19"/>
  <c r="J31" i="19"/>
  <c r="A31" i="19"/>
  <c r="M30" i="19"/>
  <c r="J30" i="19"/>
  <c r="E30" i="19"/>
  <c r="A30" i="19"/>
  <c r="O28" i="19"/>
  <c r="H28" i="19"/>
  <c r="E28" i="19"/>
  <c r="G27" i="19"/>
  <c r="C27" i="19"/>
  <c r="O26" i="19"/>
  <c r="H26" i="19"/>
  <c r="C26" i="19"/>
  <c r="C25" i="19"/>
  <c r="C24" i="19"/>
  <c r="C23" i="19"/>
  <c r="C22" i="19"/>
  <c r="C21" i="19"/>
  <c r="C20" i="19"/>
  <c r="C18" i="19"/>
  <c r="N17" i="19"/>
  <c r="L16" i="19"/>
  <c r="H16" i="19"/>
  <c r="F16" i="19"/>
  <c r="R15" i="19"/>
  <c r="P15" i="19"/>
  <c r="L15" i="19"/>
  <c r="F15" i="19"/>
  <c r="K14" i="19"/>
  <c r="O12" i="19"/>
  <c r="C12" i="19"/>
  <c r="O11" i="19"/>
  <c r="C11" i="19"/>
  <c r="R10" i="19"/>
  <c r="N10" i="19"/>
  <c r="C10" i="19"/>
  <c r="J9" i="19"/>
  <c r="C9" i="19"/>
  <c r="O8" i="19"/>
  <c r="F8" i="19"/>
  <c r="F7" i="19"/>
  <c r="F6" i="19"/>
  <c r="T5" i="19"/>
  <c r="Q5" i="19"/>
  <c r="F5" i="19"/>
  <c r="O4" i="19"/>
  <c r="GW63" i="18"/>
  <c r="GM63" i="18"/>
  <c r="GJ59" i="18"/>
  <c r="GM58" i="18"/>
  <c r="GW57" i="18"/>
  <c r="GR57" i="18"/>
  <c r="GM57" i="18"/>
  <c r="GM56" i="18"/>
  <c r="GW55" i="18"/>
  <c r="GR55" i="18"/>
  <c r="GM55" i="18"/>
  <c r="GJ53" i="18"/>
  <c r="GU52" i="18"/>
  <c r="GS52" i="18"/>
  <c r="GQ52" i="18"/>
  <c r="GS51" i="18"/>
  <c r="GQ51" i="18"/>
  <c r="GJ49" i="18"/>
  <c r="GL48" i="18"/>
  <c r="GH48" i="18"/>
  <c r="GR47" i="18"/>
  <c r="GH47" i="18"/>
  <c r="GR46" i="18"/>
  <c r="GH46" i="18"/>
  <c r="GR45" i="18"/>
  <c r="GH45" i="18"/>
  <c r="GR44" i="18"/>
  <c r="GH44" i="18"/>
  <c r="GR43" i="18"/>
  <c r="GH43" i="18"/>
  <c r="GR42" i="18"/>
  <c r="GH42" i="18"/>
  <c r="GM40" i="18"/>
  <c r="GW39" i="18"/>
  <c r="GR39" i="18"/>
  <c r="GM39" i="18"/>
  <c r="GM38" i="18"/>
  <c r="GW37" i="18"/>
  <c r="GR37" i="18"/>
  <c r="GM37" i="18"/>
  <c r="GW35" i="18"/>
  <c r="GR35" i="18"/>
  <c r="GM35" i="18"/>
  <c r="GW34" i="18"/>
  <c r="GR34" i="18"/>
  <c r="GM34" i="18"/>
  <c r="GU33" i="18"/>
  <c r="GQ33" i="18"/>
  <c r="GO33" i="18"/>
  <c r="GQ31" i="18"/>
  <c r="GH31" i="18"/>
  <c r="GT30" i="18"/>
  <c r="GQ30" i="18"/>
  <c r="GL30" i="18"/>
  <c r="GH30" i="18"/>
  <c r="GV28" i="18"/>
  <c r="GO28" i="18"/>
  <c r="GL28" i="18"/>
  <c r="GN27" i="18"/>
  <c r="GJ27" i="18"/>
  <c r="GV26" i="18"/>
  <c r="GO26" i="18"/>
  <c r="GJ26" i="18"/>
  <c r="GJ25" i="18"/>
  <c r="GJ24" i="18"/>
  <c r="GJ23" i="18"/>
  <c r="GJ22" i="18"/>
  <c r="GJ21" i="18"/>
  <c r="GJ20" i="18"/>
  <c r="GJ18" i="18"/>
  <c r="GU17" i="18"/>
  <c r="GS16" i="18"/>
  <c r="GO16" i="18"/>
  <c r="GM16" i="18"/>
  <c r="GY15" i="18"/>
  <c r="GW15" i="18"/>
  <c r="GS15" i="18"/>
  <c r="GM15" i="18"/>
  <c r="GR14" i="18"/>
  <c r="GV12" i="18"/>
  <c r="GJ12" i="18"/>
  <c r="GV11" i="18"/>
  <c r="GJ11" i="18"/>
  <c r="GY10" i="18"/>
  <c r="GU10" i="18"/>
  <c r="GJ10" i="18"/>
  <c r="GQ9" i="18"/>
  <c r="GJ9" i="18"/>
  <c r="GV8" i="18"/>
  <c r="GM8" i="18"/>
  <c r="GM7" i="18"/>
  <c r="GM6" i="18"/>
  <c r="HA5" i="18"/>
  <c r="GX5" i="18"/>
  <c r="GM5" i="18"/>
  <c r="GV4" i="18"/>
  <c r="GB63" i="18"/>
  <c r="FR63" i="18"/>
  <c r="FO59" i="18"/>
  <c r="FR58" i="18"/>
  <c r="GB57" i="18"/>
  <c r="FW57" i="18"/>
  <c r="FR57" i="18"/>
  <c r="FR56" i="18"/>
  <c r="GB55" i="18"/>
  <c r="FW55" i="18"/>
  <c r="FR55" i="18"/>
  <c r="FO53" i="18"/>
  <c r="FZ52" i="18"/>
  <c r="FX52" i="18"/>
  <c r="FV52" i="18"/>
  <c r="FX51" i="18"/>
  <c r="FV51" i="18"/>
  <c r="FO49" i="18"/>
  <c r="FQ48" i="18"/>
  <c r="FM48" i="18"/>
  <c r="FW47" i="18"/>
  <c r="FM47" i="18"/>
  <c r="FW46" i="18"/>
  <c r="FM46" i="18"/>
  <c r="FW45" i="18"/>
  <c r="FM45" i="18"/>
  <c r="FW44" i="18"/>
  <c r="FM44" i="18"/>
  <c r="FW43" i="18"/>
  <c r="FM43" i="18"/>
  <c r="FW42" i="18"/>
  <c r="FM42" i="18"/>
  <c r="FR40" i="18"/>
  <c r="GB39" i="18"/>
  <c r="FW39" i="18"/>
  <c r="FR39" i="18"/>
  <c r="FR38" i="18"/>
  <c r="GB37" i="18"/>
  <c r="FW37" i="18"/>
  <c r="FR37" i="18"/>
  <c r="GB35" i="18"/>
  <c r="FW35" i="18"/>
  <c r="FR35" i="18"/>
  <c r="GB34" i="18"/>
  <c r="FW34" i="18"/>
  <c r="FR34" i="18"/>
  <c r="FZ33" i="18"/>
  <c r="FV33" i="18"/>
  <c r="FT33" i="18"/>
  <c r="FV31" i="18"/>
  <c r="FM31" i="18"/>
  <c r="FY30" i="18"/>
  <c r="FV30" i="18"/>
  <c r="FQ30" i="18"/>
  <c r="FM30" i="18"/>
  <c r="GA28" i="18"/>
  <c r="FT28" i="18"/>
  <c r="FQ28" i="18"/>
  <c r="FS27" i="18"/>
  <c r="FO27" i="18"/>
  <c r="GA26" i="18"/>
  <c r="FT26" i="18"/>
  <c r="FO26" i="18"/>
  <c r="FO25" i="18"/>
  <c r="FO24" i="18"/>
  <c r="FO23" i="18"/>
  <c r="FO22" i="18"/>
  <c r="FO21" i="18"/>
  <c r="FO20" i="18"/>
  <c r="FO18" i="18"/>
  <c r="FZ17" i="18"/>
  <c r="FX16" i="18"/>
  <c r="FT16" i="18"/>
  <c r="FR16" i="18"/>
  <c r="GD15" i="18"/>
  <c r="GB15" i="18"/>
  <c r="FX15" i="18"/>
  <c r="FR15" i="18"/>
  <c r="FW14" i="18"/>
  <c r="GA12" i="18"/>
  <c r="FO12" i="18"/>
  <c r="GA11" i="18"/>
  <c r="FO11" i="18"/>
  <c r="GD10" i="18"/>
  <c r="FZ10" i="18"/>
  <c r="FO10" i="18"/>
  <c r="FV9" i="18"/>
  <c r="FO9" i="18"/>
  <c r="GA8" i="18"/>
  <c r="FR8" i="18"/>
  <c r="FR7" i="18"/>
  <c r="FR6" i="18"/>
  <c r="GF5" i="18"/>
  <c r="GC5" i="18"/>
  <c r="FR5" i="18"/>
  <c r="GA4" i="18"/>
  <c r="FG63" i="18"/>
  <c r="EW63" i="18"/>
  <c r="ET59" i="18"/>
  <c r="EW58" i="18"/>
  <c r="FG57" i="18"/>
  <c r="FB57" i="18"/>
  <c r="EW57" i="18"/>
  <c r="EW56" i="18"/>
  <c r="FG55" i="18"/>
  <c r="FB55" i="18"/>
  <c r="EW55" i="18"/>
  <c r="ET53" i="18"/>
  <c r="FE52" i="18"/>
  <c r="FC52" i="18"/>
  <c r="FA52" i="18"/>
  <c r="FC51" i="18"/>
  <c r="FA51" i="18"/>
  <c r="ET49" i="18"/>
  <c r="EV48" i="18"/>
  <c r="ER48" i="18"/>
  <c r="FB47" i="18"/>
  <c r="ER47" i="18"/>
  <c r="FB46" i="18"/>
  <c r="ER46" i="18"/>
  <c r="FB45" i="18"/>
  <c r="ER45" i="18"/>
  <c r="FB44" i="18"/>
  <c r="ER44" i="18"/>
  <c r="FB43" i="18"/>
  <c r="ER43" i="18"/>
  <c r="FB42" i="18"/>
  <c r="ER42" i="18"/>
  <c r="EW40" i="18"/>
  <c r="FG39" i="18"/>
  <c r="FB39" i="18"/>
  <c r="EW39" i="18"/>
  <c r="EW38" i="18"/>
  <c r="FG37" i="18"/>
  <c r="FB37" i="18"/>
  <c r="EW37" i="18"/>
  <c r="FG35" i="18"/>
  <c r="FB35" i="18"/>
  <c r="EW35" i="18"/>
  <c r="FG34" i="18"/>
  <c r="FB34" i="18"/>
  <c r="EW34" i="18"/>
  <c r="FE33" i="18"/>
  <c r="FA33" i="18"/>
  <c r="EY33" i="18"/>
  <c r="FA31" i="18"/>
  <c r="ER31" i="18"/>
  <c r="FD30" i="18"/>
  <c r="FA30" i="18"/>
  <c r="EV30" i="18"/>
  <c r="ER30" i="18"/>
  <c r="FF28" i="18"/>
  <c r="EY28" i="18"/>
  <c r="EV28" i="18"/>
  <c r="EX27" i="18"/>
  <c r="ET27" i="18"/>
  <c r="FF26" i="18"/>
  <c r="EY26" i="18"/>
  <c r="ET26" i="18"/>
  <c r="ET25" i="18"/>
  <c r="ET24" i="18"/>
  <c r="ET23" i="18"/>
  <c r="ET22" i="18"/>
  <c r="ET21" i="18"/>
  <c r="ET20" i="18"/>
  <c r="ET18" i="18"/>
  <c r="FE17" i="18"/>
  <c r="FC16" i="18"/>
  <c r="EY16" i="18"/>
  <c r="EW16" i="18"/>
  <c r="FI15" i="18"/>
  <c r="FG15" i="18"/>
  <c r="FC15" i="18"/>
  <c r="EW15" i="18"/>
  <c r="FB14" i="18"/>
  <c r="FF12" i="18"/>
  <c r="ET12" i="18"/>
  <c r="FF11" i="18"/>
  <c r="ET11" i="18"/>
  <c r="FI10" i="18"/>
  <c r="FE10" i="18"/>
  <c r="ET10" i="18"/>
  <c r="FA9" i="18"/>
  <c r="ET9" i="18"/>
  <c r="FF8" i="18"/>
  <c r="EW8" i="18"/>
  <c r="EW7" i="18"/>
  <c r="EW6" i="18"/>
  <c r="FK5" i="18"/>
  <c r="FH5" i="18"/>
  <c r="EW5" i="18"/>
  <c r="FF4" i="18"/>
  <c r="EL63" i="18"/>
  <c r="EB63" i="18"/>
  <c r="DY59" i="18"/>
  <c r="EB58" i="18"/>
  <c r="EL57" i="18"/>
  <c r="EG57" i="18"/>
  <c r="EB57" i="18"/>
  <c r="EB56" i="18"/>
  <c r="EL55" i="18"/>
  <c r="EG55" i="18"/>
  <c r="EB55" i="18"/>
  <c r="DY53" i="18"/>
  <c r="EJ52" i="18"/>
  <c r="EH52" i="18"/>
  <c r="EF52" i="18"/>
  <c r="EH51" i="18"/>
  <c r="EF51" i="18"/>
  <c r="DY49" i="18"/>
  <c r="EA48" i="18"/>
  <c r="DW48" i="18"/>
  <c r="EG47" i="18"/>
  <c r="DW47" i="18"/>
  <c r="EG46" i="18"/>
  <c r="DW46" i="18"/>
  <c r="EG45" i="18"/>
  <c r="DW45" i="18"/>
  <c r="EG44" i="18"/>
  <c r="DW44" i="18"/>
  <c r="EG43" i="18"/>
  <c r="DW43" i="18"/>
  <c r="EG42" i="18"/>
  <c r="DW42" i="18"/>
  <c r="EB40" i="18"/>
  <c r="EL39" i="18"/>
  <c r="EG39" i="18"/>
  <c r="EB39" i="18"/>
  <c r="EB38" i="18"/>
  <c r="EL37" i="18"/>
  <c r="EG37" i="18"/>
  <c r="EB37" i="18"/>
  <c r="EL35" i="18"/>
  <c r="EG35" i="18"/>
  <c r="EB35" i="18"/>
  <c r="EL34" i="18"/>
  <c r="EG34" i="18"/>
  <c r="EB34" i="18"/>
  <c r="EJ33" i="18"/>
  <c r="EF33" i="18"/>
  <c r="ED33" i="18"/>
  <c r="EF31" i="18"/>
  <c r="DW31" i="18"/>
  <c r="EI30" i="18"/>
  <c r="EF30" i="18"/>
  <c r="EA30" i="18"/>
  <c r="DW30" i="18"/>
  <c r="EK28" i="18"/>
  <c r="ED28" i="18"/>
  <c r="EA28" i="18"/>
  <c r="EC27" i="18"/>
  <c r="DY27" i="18"/>
  <c r="EK26" i="18"/>
  <c r="ED26" i="18"/>
  <c r="DY26" i="18"/>
  <c r="DY25" i="18"/>
  <c r="DY24" i="18"/>
  <c r="DY23" i="18"/>
  <c r="DY22" i="18"/>
  <c r="DY21" i="18"/>
  <c r="DY20" i="18"/>
  <c r="DY18" i="18"/>
  <c r="EJ17" i="18"/>
  <c r="EH16" i="18"/>
  <c r="ED16" i="18"/>
  <c r="EB16" i="18"/>
  <c r="EN15" i="18"/>
  <c r="EL15" i="18"/>
  <c r="EH15" i="18"/>
  <c r="EB15" i="18"/>
  <c r="EG14" i="18"/>
  <c r="EK12" i="18"/>
  <c r="DY12" i="18"/>
  <c r="EK11" i="18"/>
  <c r="DY11" i="18"/>
  <c r="EN10" i="18"/>
  <c r="EJ10" i="18"/>
  <c r="DY10" i="18"/>
  <c r="EF9" i="18"/>
  <c r="DY9" i="18"/>
  <c r="EK8" i="18"/>
  <c r="EB8" i="18"/>
  <c r="EB7" i="18"/>
  <c r="EB6" i="18"/>
  <c r="EP5" i="18"/>
  <c r="EM5" i="18"/>
  <c r="EB5" i="18"/>
  <c r="EK4" i="18"/>
  <c r="DQ63" i="18"/>
  <c r="DG63" i="18"/>
  <c r="DD59" i="18"/>
  <c r="DG58" i="18"/>
  <c r="DQ57" i="18"/>
  <c r="DL57" i="18"/>
  <c r="DG57" i="18"/>
  <c r="DG56" i="18"/>
  <c r="DQ55" i="18"/>
  <c r="DL55" i="18"/>
  <c r="DG55" i="18"/>
  <c r="DD53" i="18"/>
  <c r="DO52" i="18"/>
  <c r="DM52" i="18"/>
  <c r="DK52" i="18"/>
  <c r="DM51" i="18"/>
  <c r="DK51" i="18"/>
  <c r="DD49" i="18"/>
  <c r="DF48" i="18"/>
  <c r="DB48" i="18"/>
  <c r="DL47" i="18"/>
  <c r="DB47" i="18"/>
  <c r="DL46" i="18"/>
  <c r="DB46" i="18"/>
  <c r="DL45" i="18"/>
  <c r="DB45" i="18"/>
  <c r="DL44" i="18"/>
  <c r="DB44" i="18"/>
  <c r="DL43" i="18"/>
  <c r="DB43" i="18"/>
  <c r="DL42" i="18"/>
  <c r="DB42" i="18"/>
  <c r="DG40" i="18"/>
  <c r="DQ39" i="18"/>
  <c r="DL39" i="18"/>
  <c r="DG39" i="18"/>
  <c r="DG38" i="18"/>
  <c r="DQ37" i="18"/>
  <c r="DL37" i="18"/>
  <c r="DG37" i="18"/>
  <c r="DQ35" i="18"/>
  <c r="DL35" i="18"/>
  <c r="DG35" i="18"/>
  <c r="DQ34" i="18"/>
  <c r="DL34" i="18"/>
  <c r="DG34" i="18"/>
  <c r="DO33" i="18"/>
  <c r="DK33" i="18"/>
  <c r="DI33" i="18"/>
  <c r="DK31" i="18"/>
  <c r="DB31" i="18"/>
  <c r="DN30" i="18"/>
  <c r="DK30" i="18"/>
  <c r="DF30" i="18"/>
  <c r="DB30" i="18"/>
  <c r="DP28" i="18"/>
  <c r="DI28" i="18"/>
  <c r="DF28" i="18"/>
  <c r="DH27" i="18"/>
  <c r="DD27" i="18"/>
  <c r="DP26" i="18"/>
  <c r="DI26" i="18"/>
  <c r="DD26" i="18"/>
  <c r="DD25" i="18"/>
  <c r="DD24" i="18"/>
  <c r="DD23" i="18"/>
  <c r="DD22" i="18"/>
  <c r="DD21" i="18"/>
  <c r="DD20" i="18"/>
  <c r="DD18" i="18"/>
  <c r="DO17" i="18"/>
  <c r="DM16" i="18"/>
  <c r="DI16" i="18"/>
  <c r="DG16" i="18"/>
  <c r="DS15" i="18"/>
  <c r="DQ15" i="18"/>
  <c r="DM15" i="18"/>
  <c r="DG15" i="18"/>
  <c r="DL14" i="18"/>
  <c r="DP12" i="18"/>
  <c r="DD12" i="18"/>
  <c r="DP11" i="18"/>
  <c r="DD11" i="18"/>
  <c r="DS10" i="18"/>
  <c r="DO10" i="18"/>
  <c r="DD10" i="18"/>
  <c r="DK9" i="18"/>
  <c r="DD9" i="18"/>
  <c r="DP8" i="18"/>
  <c r="DG8" i="18"/>
  <c r="DG7" i="18"/>
  <c r="DG6" i="18"/>
  <c r="DU5" i="18"/>
  <c r="DR5" i="18"/>
  <c r="DG5" i="18"/>
  <c r="DP4" i="18"/>
  <c r="CV63" i="18"/>
  <c r="CL63" i="18"/>
  <c r="CI59" i="18"/>
  <c r="CL58" i="18"/>
  <c r="CV57" i="18"/>
  <c r="CQ57" i="18"/>
  <c r="CL57" i="18"/>
  <c r="CL56" i="18"/>
  <c r="CV55" i="18"/>
  <c r="CQ55" i="18"/>
  <c r="CL55" i="18"/>
  <c r="CI53" i="18"/>
  <c r="CT52" i="18"/>
  <c r="CR52" i="18"/>
  <c r="CP52" i="18"/>
  <c r="CR51" i="18"/>
  <c r="CP51" i="18"/>
  <c r="CI49" i="18"/>
  <c r="CK48" i="18"/>
  <c r="CG48" i="18"/>
  <c r="CQ47" i="18"/>
  <c r="CG47" i="18"/>
  <c r="CQ46" i="18"/>
  <c r="CG46" i="18"/>
  <c r="CQ45" i="18"/>
  <c r="CG45" i="18"/>
  <c r="CQ44" i="18"/>
  <c r="CG44" i="18"/>
  <c r="CQ43" i="18"/>
  <c r="CG43" i="18"/>
  <c r="CQ42" i="18"/>
  <c r="CG42" i="18"/>
  <c r="CL40" i="18"/>
  <c r="CV39" i="18"/>
  <c r="CQ39" i="18"/>
  <c r="CL39" i="18"/>
  <c r="CL38" i="18"/>
  <c r="CV37" i="18"/>
  <c r="CQ37" i="18"/>
  <c r="CL37" i="18"/>
  <c r="CV35" i="18"/>
  <c r="CQ35" i="18"/>
  <c r="CL35" i="18"/>
  <c r="CV34" i="18"/>
  <c r="CQ34" i="18"/>
  <c r="CL34" i="18"/>
  <c r="CT33" i="18"/>
  <c r="CP33" i="18"/>
  <c r="CN33" i="18"/>
  <c r="CP31" i="18"/>
  <c r="CG31" i="18"/>
  <c r="CS30" i="18"/>
  <c r="CP30" i="18"/>
  <c r="CK30" i="18"/>
  <c r="CG30" i="18"/>
  <c r="CU28" i="18"/>
  <c r="CN28" i="18"/>
  <c r="CK28" i="18"/>
  <c r="CM27" i="18"/>
  <c r="CI27" i="18"/>
  <c r="CU26" i="18"/>
  <c r="CN26" i="18"/>
  <c r="CI26" i="18"/>
  <c r="CI25" i="18"/>
  <c r="CI24" i="18"/>
  <c r="CI23" i="18"/>
  <c r="CI22" i="18"/>
  <c r="CI21" i="18"/>
  <c r="CI20" i="18"/>
  <c r="CI18" i="18"/>
  <c r="CT17" i="18"/>
  <c r="CR16" i="18"/>
  <c r="CN16" i="18"/>
  <c r="CL16" i="18"/>
  <c r="CX15" i="18"/>
  <c r="CV15" i="18"/>
  <c r="CR15" i="18"/>
  <c r="CL15" i="18"/>
  <c r="CQ14" i="18"/>
  <c r="CU12" i="18"/>
  <c r="CI12" i="18"/>
  <c r="CU11" i="18"/>
  <c r="CI11" i="18"/>
  <c r="CX10" i="18"/>
  <c r="CT10" i="18"/>
  <c r="CI10" i="18"/>
  <c r="CP9" i="18"/>
  <c r="CI9" i="18"/>
  <c r="CU8" i="18"/>
  <c r="CL8" i="18"/>
  <c r="CL7" i="18"/>
  <c r="CL6" i="18"/>
  <c r="CZ5" i="18"/>
  <c r="CW5" i="18"/>
  <c r="CL5" i="18"/>
  <c r="CU4" i="18"/>
  <c r="CA63" i="18"/>
  <c r="BQ63" i="18"/>
  <c r="BN59" i="18"/>
  <c r="BQ58" i="18"/>
  <c r="CA57" i="18"/>
  <c r="BV57" i="18"/>
  <c r="BQ57" i="18"/>
  <c r="BQ56" i="18"/>
  <c r="CA55" i="18"/>
  <c r="BV55" i="18"/>
  <c r="BQ55" i="18"/>
  <c r="BN53" i="18"/>
  <c r="BY52" i="18"/>
  <c r="BW52" i="18"/>
  <c r="BU52" i="18"/>
  <c r="BW51" i="18"/>
  <c r="BU51" i="18"/>
  <c r="BN49" i="18"/>
  <c r="BP48" i="18"/>
  <c r="BL48" i="18"/>
  <c r="BV47" i="18"/>
  <c r="BL47" i="18"/>
  <c r="BV46" i="18"/>
  <c r="BL46" i="18"/>
  <c r="BV45" i="18"/>
  <c r="BL45" i="18"/>
  <c r="BV44" i="18"/>
  <c r="BL44" i="18"/>
  <c r="BV43" i="18"/>
  <c r="BL43" i="18"/>
  <c r="BV42" i="18"/>
  <c r="BL42" i="18"/>
  <c r="BQ40" i="18"/>
  <c r="CA39" i="18"/>
  <c r="BV39" i="18"/>
  <c r="BQ39" i="18"/>
  <c r="BQ38" i="18"/>
  <c r="CA37" i="18"/>
  <c r="BV37" i="18"/>
  <c r="BQ37" i="18"/>
  <c r="CA35" i="18"/>
  <c r="BV35" i="18"/>
  <c r="BQ35" i="18"/>
  <c r="CA34" i="18"/>
  <c r="BV34" i="18"/>
  <c r="BQ34" i="18"/>
  <c r="BY33" i="18"/>
  <c r="BU33" i="18"/>
  <c r="BS33" i="18"/>
  <c r="BU31" i="18"/>
  <c r="BL31" i="18"/>
  <c r="BX30" i="18"/>
  <c r="BU30" i="18"/>
  <c r="BP30" i="18"/>
  <c r="BL30" i="18"/>
  <c r="BZ28" i="18"/>
  <c r="BS28" i="18"/>
  <c r="BP28" i="18"/>
  <c r="BR27" i="18"/>
  <c r="BN27" i="18"/>
  <c r="BZ26" i="18"/>
  <c r="BS26" i="18"/>
  <c r="BN26" i="18"/>
  <c r="BN25" i="18"/>
  <c r="BN24" i="18"/>
  <c r="BN23" i="18"/>
  <c r="BN22" i="18"/>
  <c r="BN21" i="18"/>
  <c r="BN20" i="18"/>
  <c r="BN18" i="18"/>
  <c r="BY17" i="18"/>
  <c r="BW16" i="18"/>
  <c r="BS16" i="18"/>
  <c r="BQ16" i="18"/>
  <c r="CC15" i="18"/>
  <c r="CA15" i="18"/>
  <c r="BW15" i="18"/>
  <c r="BQ15" i="18"/>
  <c r="BV14" i="18"/>
  <c r="BZ12" i="18"/>
  <c r="BN12" i="18"/>
  <c r="BZ11" i="18"/>
  <c r="BN11" i="18"/>
  <c r="CC10" i="18"/>
  <c r="BY10" i="18"/>
  <c r="BN10" i="18"/>
  <c r="BU9" i="18"/>
  <c r="BN9" i="18"/>
  <c r="BZ8" i="18"/>
  <c r="BQ8" i="18"/>
  <c r="BQ7" i="18"/>
  <c r="BQ6" i="18"/>
  <c r="CE5" i="18"/>
  <c r="CB5" i="18"/>
  <c r="BQ5" i="18"/>
  <c r="BZ4" i="18"/>
  <c r="BF63" i="18"/>
  <c r="AV63" i="18"/>
  <c r="AS59" i="18"/>
  <c r="AV58" i="18"/>
  <c r="BF57" i="18"/>
  <c r="BA57" i="18"/>
  <c r="AV57" i="18"/>
  <c r="AV56" i="18"/>
  <c r="BF55" i="18"/>
  <c r="BA55" i="18"/>
  <c r="AV55" i="18"/>
  <c r="AS53" i="18"/>
  <c r="BD52" i="18"/>
  <c r="BB52" i="18"/>
  <c r="AZ52" i="18"/>
  <c r="BB51" i="18"/>
  <c r="AZ51" i="18"/>
  <c r="AS49" i="18"/>
  <c r="AU48" i="18"/>
  <c r="AQ48" i="18"/>
  <c r="BA47" i="18"/>
  <c r="AQ47" i="18"/>
  <c r="BA46" i="18"/>
  <c r="AQ46" i="18"/>
  <c r="BA45" i="18"/>
  <c r="AQ45" i="18"/>
  <c r="BA44" i="18"/>
  <c r="AQ44" i="18"/>
  <c r="BA43" i="18"/>
  <c r="AQ43" i="18"/>
  <c r="BA42" i="18"/>
  <c r="AQ42" i="18"/>
  <c r="AV40" i="18"/>
  <c r="BF39" i="18"/>
  <c r="BA39" i="18"/>
  <c r="AV39" i="18"/>
  <c r="AV38" i="18"/>
  <c r="BF37" i="18"/>
  <c r="BA37" i="18"/>
  <c r="AV37" i="18"/>
  <c r="BF35" i="18"/>
  <c r="BA35" i="18"/>
  <c r="AV35" i="18"/>
  <c r="BF34" i="18"/>
  <c r="BA34" i="18"/>
  <c r="AV34" i="18"/>
  <c r="BD33" i="18"/>
  <c r="AZ33" i="18"/>
  <c r="AX33" i="18"/>
  <c r="AZ31" i="18"/>
  <c r="AQ31" i="18"/>
  <c r="BC30" i="18"/>
  <c r="AZ30" i="18"/>
  <c r="AU30" i="18"/>
  <c r="AQ30" i="18"/>
  <c r="BE28" i="18"/>
  <c r="AX28" i="18"/>
  <c r="AU28" i="18"/>
  <c r="AW27" i="18"/>
  <c r="AS27" i="18"/>
  <c r="BE26" i="18"/>
  <c r="AX26" i="18"/>
  <c r="AS26" i="18"/>
  <c r="AS25" i="18"/>
  <c r="AS24" i="18"/>
  <c r="AS23" i="18"/>
  <c r="AS22" i="18"/>
  <c r="AS21" i="18"/>
  <c r="AS20" i="18"/>
  <c r="AS18" i="18"/>
  <c r="BD17" i="18"/>
  <c r="BB16" i="18"/>
  <c r="AX16" i="18"/>
  <c r="AV16" i="18"/>
  <c r="BH15" i="18"/>
  <c r="BF15" i="18"/>
  <c r="BB15" i="18"/>
  <c r="AV15" i="18"/>
  <c r="BA14" i="18"/>
  <c r="BE12" i="18"/>
  <c r="AS12" i="18"/>
  <c r="BE11" i="18"/>
  <c r="AS11" i="18"/>
  <c r="BH10" i="18"/>
  <c r="BD10" i="18"/>
  <c r="AS10" i="18"/>
  <c r="AZ9" i="18"/>
  <c r="AS9" i="18"/>
  <c r="BE8" i="18"/>
  <c r="AV8" i="18"/>
  <c r="AV7" i="18"/>
  <c r="AV6" i="18"/>
  <c r="BJ5" i="18"/>
  <c r="BG5" i="18"/>
  <c r="AV5" i="18"/>
  <c r="BE4" i="18"/>
  <c r="AK63" i="18"/>
  <c r="AA63" i="18"/>
  <c r="X59" i="18"/>
  <c r="AA58" i="18"/>
  <c r="AK57" i="18"/>
  <c r="AF57" i="18"/>
  <c r="AA57" i="18"/>
  <c r="AA56" i="18"/>
  <c r="AK55" i="18"/>
  <c r="AF55" i="18"/>
  <c r="AA55" i="18"/>
  <c r="X53" i="18"/>
  <c r="AI52" i="18"/>
  <c r="AG52" i="18"/>
  <c r="AE52" i="18"/>
  <c r="AG51" i="18"/>
  <c r="AE51" i="18"/>
  <c r="X49" i="18"/>
  <c r="Z48" i="18"/>
  <c r="V48" i="18"/>
  <c r="AF47" i="18"/>
  <c r="V47" i="18"/>
  <c r="AF46" i="18"/>
  <c r="V46" i="18"/>
  <c r="AF45" i="18"/>
  <c r="V45" i="18"/>
  <c r="AF44" i="18"/>
  <c r="V44" i="18"/>
  <c r="AF43" i="18"/>
  <c r="V43" i="18"/>
  <c r="AF42" i="18"/>
  <c r="V42" i="18"/>
  <c r="AA40" i="18"/>
  <c r="AK39" i="18"/>
  <c r="AF39" i="18"/>
  <c r="AA39" i="18"/>
  <c r="AA38" i="18"/>
  <c r="AK37" i="18"/>
  <c r="AF37" i="18"/>
  <c r="AA37" i="18"/>
  <c r="AK35" i="18"/>
  <c r="AF35" i="18"/>
  <c r="AA35" i="18"/>
  <c r="AK34" i="18"/>
  <c r="AF34" i="18"/>
  <c r="AA34" i="18"/>
  <c r="AI33" i="18"/>
  <c r="AE33" i="18"/>
  <c r="AC33" i="18"/>
  <c r="AE31" i="18"/>
  <c r="V31" i="18"/>
  <c r="AH30" i="18"/>
  <c r="AE30" i="18"/>
  <c r="Z30" i="18"/>
  <c r="V30" i="18"/>
  <c r="AJ28" i="18"/>
  <c r="AC28" i="18"/>
  <c r="Z28" i="18"/>
  <c r="AB27" i="18"/>
  <c r="X27" i="18"/>
  <c r="AJ26" i="18"/>
  <c r="AC26" i="18"/>
  <c r="X26" i="18"/>
  <c r="X25" i="18"/>
  <c r="X24" i="18"/>
  <c r="X23" i="18"/>
  <c r="X22" i="18"/>
  <c r="X21" i="18"/>
  <c r="X20" i="18"/>
  <c r="X18" i="18"/>
  <c r="AI17" i="18"/>
  <c r="AG16" i="18"/>
  <c r="AC16" i="18"/>
  <c r="AA16" i="18"/>
  <c r="AM15" i="18"/>
  <c r="AK15" i="18"/>
  <c r="AG15" i="18"/>
  <c r="AA15" i="18"/>
  <c r="AF14" i="18"/>
  <c r="AJ12" i="18"/>
  <c r="X12" i="18"/>
  <c r="AJ11" i="18"/>
  <c r="X11" i="18"/>
  <c r="AM10" i="18"/>
  <c r="AI10" i="18"/>
  <c r="X10" i="18"/>
  <c r="AE9" i="18"/>
  <c r="X9" i="18"/>
  <c r="AJ8" i="18"/>
  <c r="AA8" i="18"/>
  <c r="AA7" i="18"/>
  <c r="AA6" i="18"/>
  <c r="AO5" i="18"/>
  <c r="AL5" i="18"/>
  <c r="AA5" i="18"/>
  <c r="AJ4" i="18"/>
  <c r="P63" i="18"/>
  <c r="F63" i="18"/>
  <c r="C59" i="18"/>
  <c r="F58" i="18"/>
  <c r="P57" i="18"/>
  <c r="K57" i="18"/>
  <c r="F57" i="18"/>
  <c r="F56" i="18"/>
  <c r="P55" i="18"/>
  <c r="K55" i="18"/>
  <c r="F55" i="18"/>
  <c r="C53" i="18"/>
  <c r="N52" i="18"/>
  <c r="L52" i="18"/>
  <c r="J52" i="18"/>
  <c r="L51" i="18"/>
  <c r="J51" i="18"/>
  <c r="C49" i="18"/>
  <c r="E48" i="18"/>
  <c r="A48" i="18"/>
  <c r="K47" i="18"/>
  <c r="A47" i="18"/>
  <c r="K46" i="18"/>
  <c r="A46" i="18"/>
  <c r="K45" i="18"/>
  <c r="A45" i="18"/>
  <c r="K44" i="18"/>
  <c r="A44" i="18"/>
  <c r="K43" i="18"/>
  <c r="A43" i="18"/>
  <c r="K42" i="18"/>
  <c r="A42" i="18"/>
  <c r="F40" i="18"/>
  <c r="P39" i="18"/>
  <c r="K39" i="18"/>
  <c r="F39" i="18"/>
  <c r="F38" i="18"/>
  <c r="P37" i="18"/>
  <c r="K37" i="18"/>
  <c r="F37" i="18"/>
  <c r="P35" i="18"/>
  <c r="K35" i="18"/>
  <c r="F35" i="18"/>
  <c r="P34" i="18"/>
  <c r="K34" i="18"/>
  <c r="F34" i="18"/>
  <c r="N33" i="18"/>
  <c r="J33" i="18"/>
  <c r="H33" i="18"/>
  <c r="J31" i="18"/>
  <c r="A31" i="18"/>
  <c r="M30" i="18"/>
  <c r="J30" i="18"/>
  <c r="E30" i="18"/>
  <c r="A30" i="18"/>
  <c r="O28" i="18"/>
  <c r="H28" i="18"/>
  <c r="E28" i="18"/>
  <c r="G27" i="18"/>
  <c r="C27" i="18"/>
  <c r="O26" i="18"/>
  <c r="H26" i="18"/>
  <c r="C26" i="18"/>
  <c r="C25" i="18"/>
  <c r="C24" i="18"/>
  <c r="C23" i="18"/>
  <c r="C22" i="18"/>
  <c r="C21" i="18"/>
  <c r="C20" i="18"/>
  <c r="C18" i="18"/>
  <c r="N17" i="18"/>
  <c r="L16" i="18"/>
  <c r="H16" i="18"/>
  <c r="F16" i="18"/>
  <c r="R15" i="18"/>
  <c r="P15" i="18"/>
  <c r="L15" i="18"/>
  <c r="F15" i="18"/>
  <c r="K14" i="18"/>
  <c r="O12" i="18"/>
  <c r="C12" i="18"/>
  <c r="O11" i="18"/>
  <c r="C11" i="18"/>
  <c r="R10" i="18"/>
  <c r="N10" i="18"/>
  <c r="C10" i="18"/>
  <c r="J9" i="18"/>
  <c r="C9" i="18"/>
  <c r="O8" i="18"/>
  <c r="F8" i="18"/>
  <c r="F7" i="18"/>
  <c r="F6" i="18"/>
  <c r="T5" i="18"/>
  <c r="Q5" i="18"/>
  <c r="F5" i="18"/>
  <c r="O4" i="18"/>
  <c r="GW63" i="17"/>
  <c r="GM63" i="17"/>
  <c r="GJ59" i="17"/>
  <c r="GM58" i="17"/>
  <c r="GW57" i="17"/>
  <c r="GR57" i="17"/>
  <c r="GM57" i="17"/>
  <c r="GM56" i="17"/>
  <c r="GW55" i="17"/>
  <c r="GR55" i="17"/>
  <c r="GM55" i="17"/>
  <c r="GJ53" i="17"/>
  <c r="GU52" i="17"/>
  <c r="GS52" i="17"/>
  <c r="GQ52" i="17"/>
  <c r="GS51" i="17"/>
  <c r="GQ51" i="17"/>
  <c r="GJ49" i="17"/>
  <c r="GL48" i="17"/>
  <c r="GH48" i="17"/>
  <c r="GR47" i="17"/>
  <c r="GH47" i="17"/>
  <c r="GR46" i="17"/>
  <c r="GH46" i="17"/>
  <c r="GR45" i="17"/>
  <c r="GH45" i="17"/>
  <c r="GR44" i="17"/>
  <c r="GH44" i="17"/>
  <c r="GR43" i="17"/>
  <c r="GH43" i="17"/>
  <c r="GR42" i="17"/>
  <c r="GH42" i="17"/>
  <c r="GM40" i="17"/>
  <c r="GW39" i="17"/>
  <c r="GR39" i="17"/>
  <c r="GM39" i="17"/>
  <c r="GM38" i="17"/>
  <c r="GW37" i="17"/>
  <c r="GR37" i="17"/>
  <c r="GM37" i="17"/>
  <c r="GW35" i="17"/>
  <c r="GR35" i="17"/>
  <c r="GM35" i="17"/>
  <c r="GW34" i="17"/>
  <c r="GR34" i="17"/>
  <c r="GM34" i="17"/>
  <c r="GU33" i="17"/>
  <c r="GQ33" i="17"/>
  <c r="GO33" i="17"/>
  <c r="GQ31" i="17"/>
  <c r="GH31" i="17"/>
  <c r="GT30" i="17"/>
  <c r="GQ30" i="17"/>
  <c r="GL30" i="17"/>
  <c r="GH30" i="17"/>
  <c r="GV28" i="17"/>
  <c r="GO28" i="17"/>
  <c r="GL28" i="17"/>
  <c r="GN27" i="17"/>
  <c r="GJ27" i="17"/>
  <c r="GV26" i="17"/>
  <c r="GO26" i="17"/>
  <c r="GJ26" i="17"/>
  <c r="GJ25" i="17"/>
  <c r="GJ24" i="17"/>
  <c r="GJ23" i="17"/>
  <c r="GJ22" i="17"/>
  <c r="GJ21" i="17"/>
  <c r="GJ20" i="17"/>
  <c r="GJ18" i="17"/>
  <c r="GU17" i="17"/>
  <c r="GS16" i="17"/>
  <c r="GO16" i="17"/>
  <c r="GM16" i="17"/>
  <c r="GY15" i="17"/>
  <c r="GW15" i="17"/>
  <c r="GS15" i="17"/>
  <c r="GM15" i="17"/>
  <c r="GR14" i="17"/>
  <c r="GV12" i="17"/>
  <c r="GJ12" i="17"/>
  <c r="GV11" i="17"/>
  <c r="GJ11" i="17"/>
  <c r="GY10" i="17"/>
  <c r="GU10" i="17"/>
  <c r="GJ10" i="17"/>
  <c r="GQ9" i="17"/>
  <c r="GJ9" i="17"/>
  <c r="GV8" i="17"/>
  <c r="GM8" i="17"/>
  <c r="GM7" i="17"/>
  <c r="GM6" i="17"/>
  <c r="HA5" i="17"/>
  <c r="GX5" i="17"/>
  <c r="GM5" i="17"/>
  <c r="GV4" i="17"/>
  <c r="GB63" i="17"/>
  <c r="FR63" i="17"/>
  <c r="FO59" i="17"/>
  <c r="FR58" i="17"/>
  <c r="GB57" i="17"/>
  <c r="FW57" i="17"/>
  <c r="FR57" i="17"/>
  <c r="FR56" i="17"/>
  <c r="GB55" i="17"/>
  <c r="FW55" i="17"/>
  <c r="FR55" i="17"/>
  <c r="FO53" i="17"/>
  <c r="FZ52" i="17"/>
  <c r="FX52" i="17"/>
  <c r="FV52" i="17"/>
  <c r="FX51" i="17"/>
  <c r="FV51" i="17"/>
  <c r="FO49" i="17"/>
  <c r="FQ48" i="17"/>
  <c r="FM48" i="17"/>
  <c r="FW47" i="17"/>
  <c r="FM47" i="17"/>
  <c r="FW46" i="17"/>
  <c r="FM46" i="17"/>
  <c r="FW45" i="17"/>
  <c r="FM45" i="17"/>
  <c r="FW44" i="17"/>
  <c r="FM44" i="17"/>
  <c r="FW43" i="17"/>
  <c r="FM43" i="17"/>
  <c r="FW42" i="17"/>
  <c r="FM42" i="17"/>
  <c r="FR40" i="17"/>
  <c r="GB39" i="17"/>
  <c r="FW39" i="17"/>
  <c r="FR39" i="17"/>
  <c r="FR38" i="17"/>
  <c r="GB37" i="17"/>
  <c r="FW37" i="17"/>
  <c r="FR37" i="17"/>
  <c r="GB35" i="17"/>
  <c r="FW35" i="17"/>
  <c r="FR35" i="17"/>
  <c r="GB34" i="17"/>
  <c r="FW34" i="17"/>
  <c r="FR34" i="17"/>
  <c r="FZ33" i="17"/>
  <c r="FV33" i="17"/>
  <c r="FT33" i="17"/>
  <c r="FV31" i="17"/>
  <c r="FM31" i="17"/>
  <c r="FY30" i="17"/>
  <c r="FV30" i="17"/>
  <c r="FQ30" i="17"/>
  <c r="FM30" i="17"/>
  <c r="GA28" i="17"/>
  <c r="FT28" i="17"/>
  <c r="FQ28" i="17"/>
  <c r="FS27" i="17"/>
  <c r="FO27" i="17"/>
  <c r="GA26" i="17"/>
  <c r="FT26" i="17"/>
  <c r="FO26" i="17"/>
  <c r="FO25" i="17"/>
  <c r="FO24" i="17"/>
  <c r="FO23" i="17"/>
  <c r="FO22" i="17"/>
  <c r="FO21" i="17"/>
  <c r="FO20" i="17"/>
  <c r="FO18" i="17"/>
  <c r="FZ17" i="17"/>
  <c r="FX16" i="17"/>
  <c r="FT16" i="17"/>
  <c r="FR16" i="17"/>
  <c r="GD15" i="17"/>
  <c r="GB15" i="17"/>
  <c r="FX15" i="17"/>
  <c r="FR15" i="17"/>
  <c r="FW14" i="17"/>
  <c r="GA12" i="17"/>
  <c r="FO12" i="17"/>
  <c r="GA11" i="17"/>
  <c r="FO11" i="17"/>
  <c r="GD10" i="17"/>
  <c r="FZ10" i="17"/>
  <c r="FO10" i="17"/>
  <c r="FV9" i="17"/>
  <c r="FO9" i="17"/>
  <c r="GA8" i="17"/>
  <c r="FR8" i="17"/>
  <c r="FR7" i="17"/>
  <c r="FR6" i="17"/>
  <c r="GF5" i="17"/>
  <c r="GC5" i="17"/>
  <c r="FR5" i="17"/>
  <c r="GA4" i="17"/>
  <c r="FG63" i="17"/>
  <c r="EW63" i="17"/>
  <c r="ET59" i="17"/>
  <c r="EW58" i="17"/>
  <c r="FG57" i="17"/>
  <c r="FB57" i="17"/>
  <c r="EW57" i="17"/>
  <c r="EW56" i="17"/>
  <c r="FG55" i="17"/>
  <c r="FB55" i="17"/>
  <c r="EW55" i="17"/>
  <c r="ET53" i="17"/>
  <c r="FE52" i="17"/>
  <c r="FC52" i="17"/>
  <c r="FA52" i="17"/>
  <c r="FC51" i="17"/>
  <c r="FA51" i="17"/>
  <c r="ET49" i="17"/>
  <c r="EV48" i="17"/>
  <c r="ER48" i="17"/>
  <c r="FB47" i="17"/>
  <c r="ER47" i="17"/>
  <c r="FB46" i="17"/>
  <c r="ER46" i="17"/>
  <c r="FB45" i="17"/>
  <c r="ER45" i="17"/>
  <c r="FB44" i="17"/>
  <c r="ER44" i="17"/>
  <c r="FB43" i="17"/>
  <c r="ER43" i="17"/>
  <c r="FB42" i="17"/>
  <c r="ER42" i="17"/>
  <c r="EW40" i="17"/>
  <c r="FG39" i="17"/>
  <c r="FB39" i="17"/>
  <c r="EW39" i="17"/>
  <c r="EW38" i="17"/>
  <c r="FG37" i="17"/>
  <c r="FB37" i="17"/>
  <c r="EW37" i="17"/>
  <c r="FG35" i="17"/>
  <c r="FB35" i="17"/>
  <c r="EW35" i="17"/>
  <c r="FG34" i="17"/>
  <c r="FB34" i="17"/>
  <c r="EW34" i="17"/>
  <c r="FE33" i="17"/>
  <c r="FA33" i="17"/>
  <c r="EY33" i="17"/>
  <c r="FA31" i="17"/>
  <c r="ER31" i="17"/>
  <c r="FD30" i="17"/>
  <c r="FA30" i="17"/>
  <c r="EV30" i="17"/>
  <c r="ER30" i="17"/>
  <c r="FF28" i="17"/>
  <c r="EY28" i="17"/>
  <c r="EV28" i="17"/>
  <c r="EX27" i="17"/>
  <c r="ET27" i="17"/>
  <c r="FF26" i="17"/>
  <c r="EY26" i="17"/>
  <c r="ET26" i="17"/>
  <c r="ET25" i="17"/>
  <c r="ET24" i="17"/>
  <c r="ET23" i="17"/>
  <c r="ET22" i="17"/>
  <c r="ET21" i="17"/>
  <c r="ET20" i="17"/>
  <c r="ET18" i="17"/>
  <c r="FE17" i="17"/>
  <c r="FC16" i="17"/>
  <c r="EY16" i="17"/>
  <c r="EW16" i="17"/>
  <c r="FI15" i="17"/>
  <c r="FG15" i="17"/>
  <c r="FC15" i="17"/>
  <c r="EW15" i="17"/>
  <c r="FB14" i="17"/>
  <c r="FF12" i="17"/>
  <c r="ET12" i="17"/>
  <c r="FF11" i="17"/>
  <c r="ET11" i="17"/>
  <c r="FI10" i="17"/>
  <c r="FE10" i="17"/>
  <c r="ET10" i="17"/>
  <c r="FA9" i="17"/>
  <c r="ET9" i="17"/>
  <c r="FF8" i="17"/>
  <c r="EW8" i="17"/>
  <c r="EW7" i="17"/>
  <c r="EW6" i="17"/>
  <c r="FK5" i="17"/>
  <c r="FH5" i="17"/>
  <c r="EW5" i="17"/>
  <c r="FF4" i="17"/>
  <c r="EL63" i="17"/>
  <c r="EB63" i="17"/>
  <c r="DY59" i="17"/>
  <c r="EB58" i="17"/>
  <c r="EL57" i="17"/>
  <c r="EG57" i="17"/>
  <c r="EB57" i="17"/>
  <c r="EB56" i="17"/>
  <c r="EL55" i="17"/>
  <c r="EG55" i="17"/>
  <c r="EB55" i="17"/>
  <c r="DY53" i="17"/>
  <c r="EJ52" i="17"/>
  <c r="EH52" i="17"/>
  <c r="EF52" i="17"/>
  <c r="EH51" i="17"/>
  <c r="EF51" i="17"/>
  <c r="DY49" i="17"/>
  <c r="EA48" i="17"/>
  <c r="DW48" i="17"/>
  <c r="EG47" i="17"/>
  <c r="DW47" i="17"/>
  <c r="EG46" i="17"/>
  <c r="DW46" i="17"/>
  <c r="EG45" i="17"/>
  <c r="DW45" i="17"/>
  <c r="EG44" i="17"/>
  <c r="DW44" i="17"/>
  <c r="EG43" i="17"/>
  <c r="DW43" i="17"/>
  <c r="EG42" i="17"/>
  <c r="DW42" i="17"/>
  <c r="EB40" i="17"/>
  <c r="EL39" i="17"/>
  <c r="EG39" i="17"/>
  <c r="EB39" i="17"/>
  <c r="EB38" i="17"/>
  <c r="EL37" i="17"/>
  <c r="EG37" i="17"/>
  <c r="EB37" i="17"/>
  <c r="EL35" i="17"/>
  <c r="EG35" i="17"/>
  <c r="EB35" i="17"/>
  <c r="EL34" i="17"/>
  <c r="EG34" i="17"/>
  <c r="EB34" i="17"/>
  <c r="EJ33" i="17"/>
  <c r="EF33" i="17"/>
  <c r="ED33" i="17"/>
  <c r="EF31" i="17"/>
  <c r="DW31" i="17"/>
  <c r="EI30" i="17"/>
  <c r="EF30" i="17"/>
  <c r="EA30" i="17"/>
  <c r="DW30" i="17"/>
  <c r="EK28" i="17"/>
  <c r="ED28" i="17"/>
  <c r="EA28" i="17"/>
  <c r="EC27" i="17"/>
  <c r="DY27" i="17"/>
  <c r="EK26" i="17"/>
  <c r="ED26" i="17"/>
  <c r="DY26" i="17"/>
  <c r="DY25" i="17"/>
  <c r="DY24" i="17"/>
  <c r="DY23" i="17"/>
  <c r="DY22" i="17"/>
  <c r="DY21" i="17"/>
  <c r="DY20" i="17"/>
  <c r="DY18" i="17"/>
  <c r="EJ17" i="17"/>
  <c r="EH16" i="17"/>
  <c r="ED16" i="17"/>
  <c r="EB16" i="17"/>
  <c r="EN15" i="17"/>
  <c r="EL15" i="17"/>
  <c r="EH15" i="17"/>
  <c r="EB15" i="17"/>
  <c r="EG14" i="17"/>
  <c r="EK12" i="17"/>
  <c r="DY12" i="17"/>
  <c r="EK11" i="17"/>
  <c r="DY11" i="17"/>
  <c r="EN10" i="17"/>
  <c r="EJ10" i="17"/>
  <c r="DY10" i="17"/>
  <c r="EF9" i="17"/>
  <c r="DY9" i="17"/>
  <c r="EK8" i="17"/>
  <c r="EB8" i="17"/>
  <c r="EB7" i="17"/>
  <c r="EB6" i="17"/>
  <c r="EP5" i="17"/>
  <c r="EM5" i="17"/>
  <c r="EB5" i="17"/>
  <c r="EK4" i="17"/>
  <c r="DQ63" i="17"/>
  <c r="DG63" i="17"/>
  <c r="DD59" i="17"/>
  <c r="DG58" i="17"/>
  <c r="DQ57" i="17"/>
  <c r="DL57" i="17"/>
  <c r="DG57" i="17"/>
  <c r="DG56" i="17"/>
  <c r="DQ55" i="17"/>
  <c r="DL55" i="17"/>
  <c r="DG55" i="17"/>
  <c r="DD53" i="17"/>
  <c r="DO52" i="17"/>
  <c r="DM52" i="17"/>
  <c r="DK52" i="17"/>
  <c r="DM51" i="17"/>
  <c r="DK51" i="17"/>
  <c r="DD49" i="17"/>
  <c r="DF48" i="17"/>
  <c r="DB48" i="17"/>
  <c r="DL47" i="17"/>
  <c r="DB47" i="17"/>
  <c r="DL46" i="17"/>
  <c r="DB46" i="17"/>
  <c r="DL45" i="17"/>
  <c r="DB45" i="17"/>
  <c r="DL44" i="17"/>
  <c r="DB44" i="17"/>
  <c r="DL43" i="17"/>
  <c r="DB43" i="17"/>
  <c r="DL42" i="17"/>
  <c r="DB42" i="17"/>
  <c r="DG40" i="17"/>
  <c r="DQ39" i="17"/>
  <c r="DL39" i="17"/>
  <c r="DG39" i="17"/>
  <c r="DG38" i="17"/>
  <c r="DQ37" i="17"/>
  <c r="DL37" i="17"/>
  <c r="DG37" i="17"/>
  <c r="DQ35" i="17"/>
  <c r="DL35" i="17"/>
  <c r="DG35" i="17"/>
  <c r="DQ34" i="17"/>
  <c r="DL34" i="17"/>
  <c r="DG34" i="17"/>
  <c r="DO33" i="17"/>
  <c r="DK33" i="17"/>
  <c r="DI33" i="17"/>
  <c r="DK31" i="17"/>
  <c r="DB31" i="17"/>
  <c r="DN30" i="17"/>
  <c r="DK30" i="17"/>
  <c r="DF30" i="17"/>
  <c r="DB30" i="17"/>
  <c r="DP28" i="17"/>
  <c r="DI28" i="17"/>
  <c r="DF28" i="17"/>
  <c r="DH27" i="17"/>
  <c r="DD27" i="17"/>
  <c r="DP26" i="17"/>
  <c r="DI26" i="17"/>
  <c r="DD26" i="17"/>
  <c r="DD25" i="17"/>
  <c r="DD24" i="17"/>
  <c r="DD23" i="17"/>
  <c r="DD22" i="17"/>
  <c r="DD21" i="17"/>
  <c r="DD20" i="17"/>
  <c r="DD18" i="17"/>
  <c r="DO17" i="17"/>
  <c r="DM16" i="17"/>
  <c r="DI16" i="17"/>
  <c r="DG16" i="17"/>
  <c r="DS15" i="17"/>
  <c r="DQ15" i="17"/>
  <c r="DM15" i="17"/>
  <c r="DG15" i="17"/>
  <c r="DL14" i="17"/>
  <c r="DP12" i="17"/>
  <c r="DD12" i="17"/>
  <c r="DP11" i="17"/>
  <c r="DD11" i="17"/>
  <c r="DS10" i="17"/>
  <c r="DO10" i="17"/>
  <c r="DD10" i="17"/>
  <c r="DK9" i="17"/>
  <c r="DD9" i="17"/>
  <c r="DP8" i="17"/>
  <c r="DG8" i="17"/>
  <c r="DG7" i="17"/>
  <c r="DG6" i="17"/>
  <c r="DU5" i="17"/>
  <c r="DR5" i="17"/>
  <c r="DG5" i="17"/>
  <c r="DP4" i="17"/>
  <c r="CV63" i="17"/>
  <c r="CL63" i="17"/>
  <c r="CI59" i="17"/>
  <c r="CL58" i="17"/>
  <c r="CV57" i="17"/>
  <c r="CQ57" i="17"/>
  <c r="CL57" i="17"/>
  <c r="CL56" i="17"/>
  <c r="CV55" i="17"/>
  <c r="CQ55" i="17"/>
  <c r="CL55" i="17"/>
  <c r="CI53" i="17"/>
  <c r="CT52" i="17"/>
  <c r="CR52" i="17"/>
  <c r="CP52" i="17"/>
  <c r="CR51" i="17"/>
  <c r="CP51" i="17"/>
  <c r="CI49" i="17"/>
  <c r="CK48" i="17"/>
  <c r="CG48" i="17"/>
  <c r="CQ47" i="17"/>
  <c r="CG47" i="17"/>
  <c r="CQ46" i="17"/>
  <c r="CG46" i="17"/>
  <c r="CQ45" i="17"/>
  <c r="CG45" i="17"/>
  <c r="CQ44" i="17"/>
  <c r="CG44" i="17"/>
  <c r="CQ43" i="17"/>
  <c r="CG43" i="17"/>
  <c r="CQ42" i="17"/>
  <c r="CG42" i="17"/>
  <c r="CL40" i="17"/>
  <c r="CV39" i="17"/>
  <c r="CQ39" i="17"/>
  <c r="CL39" i="17"/>
  <c r="CL38" i="17"/>
  <c r="CV37" i="17"/>
  <c r="CQ37" i="17"/>
  <c r="CL37" i="17"/>
  <c r="CV35" i="17"/>
  <c r="CQ35" i="17"/>
  <c r="CL35" i="17"/>
  <c r="CV34" i="17"/>
  <c r="CQ34" i="17"/>
  <c r="CL34" i="17"/>
  <c r="CT33" i="17"/>
  <c r="CP33" i="17"/>
  <c r="CN33" i="17"/>
  <c r="CP31" i="17"/>
  <c r="CG31" i="17"/>
  <c r="CS30" i="17"/>
  <c r="CP30" i="17"/>
  <c r="CK30" i="17"/>
  <c r="CG30" i="17"/>
  <c r="CU28" i="17"/>
  <c r="CN28" i="17"/>
  <c r="CK28" i="17"/>
  <c r="CM27" i="17"/>
  <c r="CI27" i="17"/>
  <c r="CU26" i="17"/>
  <c r="CN26" i="17"/>
  <c r="CI26" i="17"/>
  <c r="CI25" i="17"/>
  <c r="CI24" i="17"/>
  <c r="CI23" i="17"/>
  <c r="CI22" i="17"/>
  <c r="CI21" i="17"/>
  <c r="CI20" i="17"/>
  <c r="CI18" i="17"/>
  <c r="CT17" i="17"/>
  <c r="CR16" i="17"/>
  <c r="CN16" i="17"/>
  <c r="CL16" i="17"/>
  <c r="CX15" i="17"/>
  <c r="CV15" i="17"/>
  <c r="CR15" i="17"/>
  <c r="CL15" i="17"/>
  <c r="CQ14" i="17"/>
  <c r="CU12" i="17"/>
  <c r="CI12" i="17"/>
  <c r="CU11" i="17"/>
  <c r="CI11" i="17"/>
  <c r="CX10" i="17"/>
  <c r="CT10" i="17"/>
  <c r="CI10" i="17"/>
  <c r="CP9" i="17"/>
  <c r="CI9" i="17"/>
  <c r="CU8" i="17"/>
  <c r="CL8" i="17"/>
  <c r="CL7" i="17"/>
  <c r="CL6" i="17"/>
  <c r="CZ5" i="17"/>
  <c r="CW5" i="17"/>
  <c r="CL5" i="17"/>
  <c r="CU4" i="17"/>
  <c r="CA63" i="17"/>
  <c r="BQ63" i="17"/>
  <c r="BN59" i="17"/>
  <c r="BQ58" i="17"/>
  <c r="CA57" i="17"/>
  <c r="BV57" i="17"/>
  <c r="BQ57" i="17"/>
  <c r="BQ56" i="17"/>
  <c r="CA55" i="17"/>
  <c r="BV55" i="17"/>
  <c r="BQ55" i="17"/>
  <c r="BN53" i="17"/>
  <c r="BY52" i="17"/>
  <c r="BW52" i="17"/>
  <c r="BU52" i="17"/>
  <c r="BW51" i="17"/>
  <c r="BU51" i="17"/>
  <c r="BN49" i="17"/>
  <c r="BP48" i="17"/>
  <c r="BL48" i="17"/>
  <c r="BV47" i="17"/>
  <c r="BL47" i="17"/>
  <c r="BV46" i="17"/>
  <c r="BL46" i="17"/>
  <c r="BV45" i="17"/>
  <c r="BL45" i="17"/>
  <c r="BV44" i="17"/>
  <c r="BL44" i="17"/>
  <c r="BV43" i="17"/>
  <c r="BL43" i="17"/>
  <c r="BV42" i="17"/>
  <c r="BL42" i="17"/>
  <c r="BQ40" i="17"/>
  <c r="CA39" i="17"/>
  <c r="BV39" i="17"/>
  <c r="BQ39" i="17"/>
  <c r="BQ38" i="17"/>
  <c r="CA37" i="17"/>
  <c r="BV37" i="17"/>
  <c r="BQ37" i="17"/>
  <c r="CA35" i="17"/>
  <c r="BV35" i="17"/>
  <c r="BQ35" i="17"/>
  <c r="CA34" i="17"/>
  <c r="BV34" i="17"/>
  <c r="BQ34" i="17"/>
  <c r="BY33" i="17"/>
  <c r="BU33" i="17"/>
  <c r="BS33" i="17"/>
  <c r="BU31" i="17"/>
  <c r="BL31" i="17"/>
  <c r="BX30" i="17"/>
  <c r="BU30" i="17"/>
  <c r="BP30" i="17"/>
  <c r="BL30" i="17"/>
  <c r="BZ28" i="17"/>
  <c r="BS28" i="17"/>
  <c r="BP28" i="17"/>
  <c r="BR27" i="17"/>
  <c r="BN27" i="17"/>
  <c r="BZ26" i="17"/>
  <c r="BS26" i="17"/>
  <c r="BN26" i="17"/>
  <c r="BN25" i="17"/>
  <c r="BN24" i="17"/>
  <c r="BN23" i="17"/>
  <c r="BN22" i="17"/>
  <c r="BN21" i="17"/>
  <c r="BN20" i="17"/>
  <c r="BN18" i="17"/>
  <c r="BY17" i="17"/>
  <c r="BW16" i="17"/>
  <c r="BS16" i="17"/>
  <c r="BQ16" i="17"/>
  <c r="CC15" i="17"/>
  <c r="CA15" i="17"/>
  <c r="BW15" i="17"/>
  <c r="BQ15" i="17"/>
  <c r="BV14" i="17"/>
  <c r="BZ12" i="17"/>
  <c r="BN12" i="17"/>
  <c r="BZ11" i="17"/>
  <c r="BN11" i="17"/>
  <c r="CC10" i="17"/>
  <c r="BY10" i="17"/>
  <c r="BN10" i="17"/>
  <c r="BU9" i="17"/>
  <c r="BN9" i="17"/>
  <c r="BZ8" i="17"/>
  <c r="BQ8" i="17"/>
  <c r="BQ7" i="17"/>
  <c r="BQ6" i="17"/>
  <c r="CE5" i="17"/>
  <c r="CB5" i="17"/>
  <c r="BQ5" i="17"/>
  <c r="BZ4" i="17"/>
  <c r="BF63" i="17"/>
  <c r="AV63" i="17"/>
  <c r="AS59" i="17"/>
  <c r="AV58" i="17"/>
  <c r="BF57" i="17"/>
  <c r="BA57" i="17"/>
  <c r="AV57" i="17"/>
  <c r="AV56" i="17"/>
  <c r="BF55" i="17"/>
  <c r="BA55" i="17"/>
  <c r="AV55" i="17"/>
  <c r="AS53" i="17"/>
  <c r="BD52" i="17"/>
  <c r="BB52" i="17"/>
  <c r="AZ52" i="17"/>
  <c r="BB51" i="17"/>
  <c r="AZ51" i="17"/>
  <c r="AS49" i="17"/>
  <c r="AU48" i="17"/>
  <c r="AQ48" i="17"/>
  <c r="BA47" i="17"/>
  <c r="AQ47" i="17"/>
  <c r="BA46" i="17"/>
  <c r="AQ46" i="17"/>
  <c r="BA45" i="17"/>
  <c r="AQ45" i="17"/>
  <c r="BA44" i="17"/>
  <c r="AQ44" i="17"/>
  <c r="BA43" i="17"/>
  <c r="AQ43" i="17"/>
  <c r="BA42" i="17"/>
  <c r="AQ42" i="17"/>
  <c r="AV40" i="17"/>
  <c r="BF39" i="17"/>
  <c r="BA39" i="17"/>
  <c r="AV39" i="17"/>
  <c r="AV38" i="17"/>
  <c r="BF37" i="17"/>
  <c r="BA37" i="17"/>
  <c r="AV37" i="17"/>
  <c r="BF35" i="17"/>
  <c r="BA35" i="17"/>
  <c r="AV35" i="17"/>
  <c r="BF34" i="17"/>
  <c r="BA34" i="17"/>
  <c r="AV34" i="17"/>
  <c r="BD33" i="17"/>
  <c r="AZ33" i="17"/>
  <c r="AX33" i="17"/>
  <c r="AZ31" i="17"/>
  <c r="AQ31" i="17"/>
  <c r="BC30" i="17"/>
  <c r="AZ30" i="17"/>
  <c r="AU30" i="17"/>
  <c r="AQ30" i="17"/>
  <c r="BE28" i="17"/>
  <c r="AX28" i="17"/>
  <c r="AU28" i="17"/>
  <c r="AW27" i="17"/>
  <c r="AS27" i="17"/>
  <c r="BE26" i="17"/>
  <c r="AX26" i="17"/>
  <c r="AS26" i="17"/>
  <c r="AS25" i="17"/>
  <c r="AS24" i="17"/>
  <c r="AS23" i="17"/>
  <c r="AS22" i="17"/>
  <c r="AS21" i="17"/>
  <c r="AS20" i="17"/>
  <c r="AS18" i="17"/>
  <c r="BD17" i="17"/>
  <c r="BB16" i="17"/>
  <c r="AX16" i="17"/>
  <c r="AV16" i="17"/>
  <c r="BH15" i="17"/>
  <c r="BF15" i="17"/>
  <c r="BB15" i="17"/>
  <c r="AV15" i="17"/>
  <c r="BA14" i="17"/>
  <c r="BE12" i="17"/>
  <c r="AS12" i="17"/>
  <c r="BE11" i="17"/>
  <c r="AS11" i="17"/>
  <c r="BH10" i="17"/>
  <c r="BD10" i="17"/>
  <c r="AS10" i="17"/>
  <c r="AZ9" i="17"/>
  <c r="AS9" i="17"/>
  <c r="BE8" i="17"/>
  <c r="AV8" i="17"/>
  <c r="AV7" i="17"/>
  <c r="AV6" i="17"/>
  <c r="BJ5" i="17"/>
  <c r="BG5" i="17"/>
  <c r="AV5" i="17"/>
  <c r="BE4" i="17"/>
  <c r="AK63" i="17"/>
  <c r="AA63" i="17"/>
  <c r="X59" i="17"/>
  <c r="AA58" i="17"/>
  <c r="AK57" i="17"/>
  <c r="AF57" i="17"/>
  <c r="AA57" i="17"/>
  <c r="AA56" i="17"/>
  <c r="AK55" i="17"/>
  <c r="AF55" i="17"/>
  <c r="AA55" i="17"/>
  <c r="X53" i="17"/>
  <c r="AI52" i="17"/>
  <c r="AG52" i="17"/>
  <c r="AE52" i="17"/>
  <c r="AG51" i="17"/>
  <c r="AE51" i="17"/>
  <c r="X49" i="17"/>
  <c r="Z48" i="17"/>
  <c r="V48" i="17"/>
  <c r="AF47" i="17"/>
  <c r="V47" i="17"/>
  <c r="AF46" i="17"/>
  <c r="V46" i="17"/>
  <c r="AF45" i="17"/>
  <c r="V45" i="17"/>
  <c r="AF44" i="17"/>
  <c r="V44" i="17"/>
  <c r="AF43" i="17"/>
  <c r="V43" i="17"/>
  <c r="AF42" i="17"/>
  <c r="V42" i="17"/>
  <c r="AA40" i="17"/>
  <c r="AK39" i="17"/>
  <c r="AF39" i="17"/>
  <c r="AA39" i="17"/>
  <c r="AA38" i="17"/>
  <c r="AK37" i="17"/>
  <c r="AF37" i="17"/>
  <c r="AA37" i="17"/>
  <c r="AK35" i="17"/>
  <c r="AF35" i="17"/>
  <c r="AA35" i="17"/>
  <c r="AK34" i="17"/>
  <c r="AF34" i="17"/>
  <c r="AA34" i="17"/>
  <c r="AI33" i="17"/>
  <c r="AE33" i="17"/>
  <c r="AC33" i="17"/>
  <c r="AE31" i="17"/>
  <c r="V31" i="17"/>
  <c r="AH30" i="17"/>
  <c r="AE30" i="17"/>
  <c r="Z30" i="17"/>
  <c r="V30" i="17"/>
  <c r="AJ28" i="17"/>
  <c r="AC28" i="17"/>
  <c r="Z28" i="17"/>
  <c r="AB27" i="17"/>
  <c r="X27" i="17"/>
  <c r="AJ26" i="17"/>
  <c r="AC26" i="17"/>
  <c r="X26" i="17"/>
  <c r="X25" i="17"/>
  <c r="X24" i="17"/>
  <c r="X23" i="17"/>
  <c r="X22" i="17"/>
  <c r="X21" i="17"/>
  <c r="X20" i="17"/>
  <c r="X18" i="17"/>
  <c r="AI17" i="17"/>
  <c r="AG16" i="17"/>
  <c r="AC16" i="17"/>
  <c r="AA16" i="17"/>
  <c r="AM15" i="17"/>
  <c r="AK15" i="17"/>
  <c r="AG15" i="17"/>
  <c r="AA15" i="17"/>
  <c r="AF14" i="17"/>
  <c r="AJ12" i="17"/>
  <c r="X12" i="17"/>
  <c r="AJ11" i="17"/>
  <c r="X11" i="17"/>
  <c r="AM10" i="17"/>
  <c r="AI10" i="17"/>
  <c r="X10" i="17"/>
  <c r="AE9" i="17"/>
  <c r="X9" i="17"/>
  <c r="AJ8" i="17"/>
  <c r="AA8" i="17"/>
  <c r="AA7" i="17"/>
  <c r="AA6" i="17"/>
  <c r="AO5" i="17"/>
  <c r="AL5" i="17"/>
  <c r="AA5" i="17"/>
  <c r="AJ4" i="17"/>
  <c r="P63" i="17"/>
  <c r="F63" i="17"/>
  <c r="C59" i="17"/>
  <c r="F58" i="17"/>
  <c r="P57" i="17"/>
  <c r="K57" i="17"/>
  <c r="F57" i="17"/>
  <c r="F56" i="17"/>
  <c r="P55" i="17"/>
  <c r="K55" i="17"/>
  <c r="F55" i="17"/>
  <c r="C53" i="17"/>
  <c r="N52" i="17"/>
  <c r="L52" i="17"/>
  <c r="J52" i="17"/>
  <c r="L51" i="17"/>
  <c r="J51" i="17"/>
  <c r="C49" i="17"/>
  <c r="E48" i="17"/>
  <c r="A48" i="17"/>
  <c r="K47" i="17"/>
  <c r="A47" i="17"/>
  <c r="K46" i="17"/>
  <c r="A46" i="17"/>
  <c r="K45" i="17"/>
  <c r="A45" i="17"/>
  <c r="K44" i="17"/>
  <c r="A44" i="17"/>
  <c r="K43" i="17"/>
  <c r="A43" i="17"/>
  <c r="K42" i="17"/>
  <c r="A42" i="17"/>
  <c r="F40" i="17"/>
  <c r="P39" i="17"/>
  <c r="K39" i="17"/>
  <c r="F39" i="17"/>
  <c r="F38" i="17"/>
  <c r="P37" i="17"/>
  <c r="K37" i="17"/>
  <c r="F37" i="17"/>
  <c r="P35" i="17"/>
  <c r="K35" i="17"/>
  <c r="F35" i="17"/>
  <c r="P34" i="17"/>
  <c r="K34" i="17"/>
  <c r="F34" i="17"/>
  <c r="N33" i="17"/>
  <c r="J33" i="17"/>
  <c r="H33" i="17"/>
  <c r="J31" i="17"/>
  <c r="A31" i="17"/>
  <c r="M30" i="17"/>
  <c r="J30" i="17"/>
  <c r="E30" i="17"/>
  <c r="A30" i="17"/>
  <c r="O28" i="17"/>
  <c r="H28" i="17"/>
  <c r="E28" i="17"/>
  <c r="G27" i="17"/>
  <c r="C27" i="17"/>
  <c r="O26" i="17"/>
  <c r="H26" i="17"/>
  <c r="C26" i="17"/>
  <c r="C25" i="17"/>
  <c r="C24" i="17"/>
  <c r="C23" i="17"/>
  <c r="C22" i="17"/>
  <c r="C21" i="17"/>
  <c r="C20" i="17"/>
  <c r="C18" i="17"/>
  <c r="N17" i="17"/>
  <c r="L16" i="17"/>
  <c r="H16" i="17"/>
  <c r="F16" i="17"/>
  <c r="R15" i="17"/>
  <c r="P15" i="17"/>
  <c r="L15" i="17"/>
  <c r="F15" i="17"/>
  <c r="K14" i="17"/>
  <c r="O12" i="17"/>
  <c r="C12" i="17"/>
  <c r="O11" i="17"/>
  <c r="C11" i="17"/>
  <c r="R10" i="17"/>
  <c r="N10" i="17"/>
  <c r="C10" i="17"/>
  <c r="J9" i="17"/>
  <c r="C9" i="17"/>
  <c r="O8" i="17"/>
  <c r="F8" i="17"/>
  <c r="F7" i="17"/>
  <c r="F6" i="17"/>
  <c r="T5" i="17"/>
  <c r="Q5" i="17"/>
  <c r="F5" i="17"/>
  <c r="O4" i="17"/>
  <c r="GW63" i="3"/>
  <c r="GM63" i="3"/>
  <c r="GJ59" i="3"/>
  <c r="GM58" i="3"/>
  <c r="GW57" i="3"/>
  <c r="GR57" i="3"/>
  <c r="GM57" i="3"/>
  <c r="GM56" i="3"/>
  <c r="GW55" i="3"/>
  <c r="GR55" i="3"/>
  <c r="GM55" i="3"/>
  <c r="GJ53" i="3"/>
  <c r="GU52" i="3"/>
  <c r="GS52" i="3"/>
  <c r="GQ52" i="3"/>
  <c r="GS51" i="3"/>
  <c r="GQ51" i="3"/>
  <c r="GJ49" i="3"/>
  <c r="GL48" i="3"/>
  <c r="GH48" i="3"/>
  <c r="GR47" i="3"/>
  <c r="GH47" i="3"/>
  <c r="GR46" i="3"/>
  <c r="GH46" i="3"/>
  <c r="GR45" i="3"/>
  <c r="GH45" i="3"/>
  <c r="GR44" i="3"/>
  <c r="GH44" i="3"/>
  <c r="GR43" i="3"/>
  <c r="GH43" i="3"/>
  <c r="GR42" i="3"/>
  <c r="GH42" i="3"/>
  <c r="GM40" i="3"/>
  <c r="GW39" i="3"/>
  <c r="GR39" i="3"/>
  <c r="GM39" i="3"/>
  <c r="GM38" i="3"/>
  <c r="GW37" i="3"/>
  <c r="GR37" i="3"/>
  <c r="GM37" i="3"/>
  <c r="GW35" i="3"/>
  <c r="GR35" i="3"/>
  <c r="GM35" i="3"/>
  <c r="GW34" i="3"/>
  <c r="GR34" i="3"/>
  <c r="GM34" i="3"/>
  <c r="GU33" i="3"/>
  <c r="GQ33" i="3"/>
  <c r="GO33" i="3"/>
  <c r="GQ31" i="3"/>
  <c r="GH31" i="3"/>
  <c r="GT30" i="3"/>
  <c r="GQ30" i="3"/>
  <c r="GL30" i="3"/>
  <c r="GH30" i="3"/>
  <c r="GV28" i="3"/>
  <c r="GO28" i="3"/>
  <c r="GL28" i="3"/>
  <c r="GN27" i="3"/>
  <c r="GJ27" i="3"/>
  <c r="GV26" i="3"/>
  <c r="GO26" i="3"/>
  <c r="GJ26" i="3"/>
  <c r="GJ25" i="3"/>
  <c r="GJ24" i="3"/>
  <c r="GJ23" i="3"/>
  <c r="GJ22" i="3"/>
  <c r="GJ21" i="3"/>
  <c r="GJ20" i="3"/>
  <c r="GJ18" i="3"/>
  <c r="GU17" i="3"/>
  <c r="GS16" i="3"/>
  <c r="GO16" i="3"/>
  <c r="GM16" i="3"/>
  <c r="GY15" i="3"/>
  <c r="GW15" i="3"/>
  <c r="GS15" i="3"/>
  <c r="GM15" i="3"/>
  <c r="GR14" i="3"/>
  <c r="GV12" i="3"/>
  <c r="GJ12" i="3"/>
  <c r="GV11" i="3"/>
  <c r="GJ11" i="3"/>
  <c r="GY10" i="3"/>
  <c r="GU10" i="3"/>
  <c r="GJ10" i="3"/>
  <c r="GQ9" i="3"/>
  <c r="GJ9" i="3"/>
  <c r="GV8" i="3"/>
  <c r="GM8" i="3"/>
  <c r="GM7" i="3"/>
  <c r="GM6" i="3"/>
  <c r="HA5" i="3"/>
  <c r="GX5" i="3"/>
  <c r="GM5" i="3"/>
  <c r="GV4" i="3"/>
  <c r="GB63" i="3"/>
  <c r="FR63" i="3"/>
  <c r="FO59" i="3"/>
  <c r="FR58" i="3"/>
  <c r="GB57" i="3"/>
  <c r="FW57" i="3"/>
  <c r="FR57" i="3"/>
  <c r="FR56" i="3"/>
  <c r="GB55" i="3"/>
  <c r="FW55" i="3"/>
  <c r="FR55" i="3"/>
  <c r="FO53" i="3"/>
  <c r="FZ52" i="3"/>
  <c r="FX52" i="3"/>
  <c r="FV52" i="3"/>
  <c r="FX51" i="3"/>
  <c r="FV51" i="3"/>
  <c r="FO49" i="3"/>
  <c r="FQ48" i="3"/>
  <c r="FM48" i="3"/>
  <c r="FW47" i="3"/>
  <c r="FM47" i="3"/>
  <c r="FW46" i="3"/>
  <c r="FM46" i="3"/>
  <c r="FW45" i="3"/>
  <c r="FM45" i="3"/>
  <c r="FW44" i="3"/>
  <c r="FM44" i="3"/>
  <c r="FW43" i="3"/>
  <c r="FM43" i="3"/>
  <c r="FW42" i="3"/>
  <c r="FM42" i="3"/>
  <c r="FR40" i="3"/>
  <c r="GB39" i="3"/>
  <c r="FW39" i="3"/>
  <c r="FR39" i="3"/>
  <c r="FR38" i="3"/>
  <c r="GB37" i="3"/>
  <c r="FW37" i="3"/>
  <c r="FR37" i="3"/>
  <c r="GB35" i="3"/>
  <c r="FW35" i="3"/>
  <c r="FR35" i="3"/>
  <c r="GB34" i="3"/>
  <c r="FW34" i="3"/>
  <c r="FR34" i="3"/>
  <c r="FZ33" i="3"/>
  <c r="FV33" i="3"/>
  <c r="FT33" i="3"/>
  <c r="FV31" i="3"/>
  <c r="FM31" i="3"/>
  <c r="FY30" i="3"/>
  <c r="FV30" i="3"/>
  <c r="FQ30" i="3"/>
  <c r="FM30" i="3"/>
  <c r="GA28" i="3"/>
  <c r="FT28" i="3"/>
  <c r="FQ28" i="3"/>
  <c r="FS27" i="3"/>
  <c r="FO27" i="3"/>
  <c r="GA26" i="3"/>
  <c r="FT26" i="3"/>
  <c r="FO26" i="3"/>
  <c r="FO25" i="3"/>
  <c r="FO24" i="3"/>
  <c r="FO23" i="3"/>
  <c r="FO22" i="3"/>
  <c r="FO21" i="3"/>
  <c r="FO20" i="3"/>
  <c r="FO18" i="3"/>
  <c r="FZ17" i="3"/>
  <c r="FX16" i="3"/>
  <c r="FT16" i="3"/>
  <c r="FR16" i="3"/>
  <c r="GD15" i="3"/>
  <c r="GB15" i="3"/>
  <c r="FX15" i="3"/>
  <c r="FR15" i="3"/>
  <c r="FW14" i="3"/>
  <c r="GA12" i="3"/>
  <c r="FO12" i="3"/>
  <c r="GA11" i="3"/>
  <c r="FO11" i="3"/>
  <c r="GD10" i="3"/>
  <c r="FZ10" i="3"/>
  <c r="FO10" i="3"/>
  <c r="FV9" i="3"/>
  <c r="FO9" i="3"/>
  <c r="GA8" i="3"/>
  <c r="FR8" i="3"/>
  <c r="FR7" i="3"/>
  <c r="FR6" i="3"/>
  <c r="GF5" i="3"/>
  <c r="GC5" i="3"/>
  <c r="FR5" i="3"/>
  <c r="GA4" i="3"/>
  <c r="FG63" i="3"/>
  <c r="EW63" i="3"/>
  <c r="ET59" i="3"/>
  <c r="EW58" i="3"/>
  <c r="FG57" i="3"/>
  <c r="FB57" i="3"/>
  <c r="EW57" i="3"/>
  <c r="EW56" i="3"/>
  <c r="FG55" i="3"/>
  <c r="FB55" i="3"/>
  <c r="EW55" i="3"/>
  <c r="ET53" i="3"/>
  <c r="FE52" i="3"/>
  <c r="FC52" i="3"/>
  <c r="FA52" i="3"/>
  <c r="FC51" i="3"/>
  <c r="FA51" i="3"/>
  <c r="ET49" i="3"/>
  <c r="EV48" i="3"/>
  <c r="ER48" i="3"/>
  <c r="FB47" i="3"/>
  <c r="ER47" i="3"/>
  <c r="FB46" i="3"/>
  <c r="ER46" i="3"/>
  <c r="FB45" i="3"/>
  <c r="ER45" i="3"/>
  <c r="FB44" i="3"/>
  <c r="ER44" i="3"/>
  <c r="FB43" i="3"/>
  <c r="ER43" i="3"/>
  <c r="FB42" i="3"/>
  <c r="ER42" i="3"/>
  <c r="EW40" i="3"/>
  <c r="FG39" i="3"/>
  <c r="FB39" i="3"/>
  <c r="EW39" i="3"/>
  <c r="EW38" i="3"/>
  <c r="FG37" i="3"/>
  <c r="FB37" i="3"/>
  <c r="EW37" i="3"/>
  <c r="FG35" i="3"/>
  <c r="FB35" i="3"/>
  <c r="EW35" i="3"/>
  <c r="FG34" i="3"/>
  <c r="FB34" i="3"/>
  <c r="EW34" i="3"/>
  <c r="FE33" i="3"/>
  <c r="FA33" i="3"/>
  <c r="EY33" i="3"/>
  <c r="FA31" i="3"/>
  <c r="ER31" i="3"/>
  <c r="FD30" i="3"/>
  <c r="FA30" i="3"/>
  <c r="EV30" i="3"/>
  <c r="ER30" i="3"/>
  <c r="FF28" i="3"/>
  <c r="EY28" i="3"/>
  <c r="EV28" i="3"/>
  <c r="EX27" i="3"/>
  <c r="ET27" i="3"/>
  <c r="FF26" i="3"/>
  <c r="EY26" i="3"/>
  <c r="ET26" i="3"/>
  <c r="ET25" i="3"/>
  <c r="ET24" i="3"/>
  <c r="ET23" i="3"/>
  <c r="ET22" i="3"/>
  <c r="ET21" i="3"/>
  <c r="ET20" i="3"/>
  <c r="ET18" i="3"/>
  <c r="FE17" i="3"/>
  <c r="FC16" i="3"/>
  <c r="EY16" i="3"/>
  <c r="EW16" i="3"/>
  <c r="FI15" i="3"/>
  <c r="FG15" i="3"/>
  <c r="FC15" i="3"/>
  <c r="EW15" i="3"/>
  <c r="FB14" i="3"/>
  <c r="FF12" i="3"/>
  <c r="ET12" i="3"/>
  <c r="FF11" i="3"/>
  <c r="ET11" i="3"/>
  <c r="FI10" i="3"/>
  <c r="FE10" i="3"/>
  <c r="ET10" i="3"/>
  <c r="FA9" i="3"/>
  <c r="ET9" i="3"/>
  <c r="FF8" i="3"/>
  <c r="EW8" i="3"/>
  <c r="EW7" i="3"/>
  <c r="EW6" i="3"/>
  <c r="FK5" i="3"/>
  <c r="FH5" i="3"/>
  <c r="EW5" i="3"/>
  <c r="FF4" i="3"/>
  <c r="EL63" i="3"/>
  <c r="EB63" i="3"/>
  <c r="DY59" i="3"/>
  <c r="EB58" i="3"/>
  <c r="EL57" i="3"/>
  <c r="EG57" i="3"/>
  <c r="EB57" i="3"/>
  <c r="EB56" i="3"/>
  <c r="EL55" i="3"/>
  <c r="EG55" i="3"/>
  <c r="EB55" i="3"/>
  <c r="DY53" i="3"/>
  <c r="EJ52" i="3"/>
  <c r="EH52" i="3"/>
  <c r="EF52" i="3"/>
  <c r="EH51" i="3"/>
  <c r="EF51" i="3"/>
  <c r="DY49" i="3"/>
  <c r="EA48" i="3"/>
  <c r="DW48" i="3"/>
  <c r="EG47" i="3"/>
  <c r="DW47" i="3"/>
  <c r="EG46" i="3"/>
  <c r="DW46" i="3"/>
  <c r="EG45" i="3"/>
  <c r="DW45" i="3"/>
  <c r="EG44" i="3"/>
  <c r="DW44" i="3"/>
  <c r="EG43" i="3"/>
  <c r="DW43" i="3"/>
  <c r="EG42" i="3"/>
  <c r="DW42" i="3"/>
  <c r="EB40" i="3"/>
  <c r="EL39" i="3"/>
  <c r="EG39" i="3"/>
  <c r="EB39" i="3"/>
  <c r="EB38" i="3"/>
  <c r="EL37" i="3"/>
  <c r="EG37" i="3"/>
  <c r="EB37" i="3"/>
  <c r="EL35" i="3"/>
  <c r="EG35" i="3"/>
  <c r="EB35" i="3"/>
  <c r="EL34" i="3"/>
  <c r="EG34" i="3"/>
  <c r="EB34" i="3"/>
  <c r="EJ33" i="3"/>
  <c r="EF33" i="3"/>
  <c r="ED33" i="3"/>
  <c r="EF31" i="3"/>
  <c r="DW31" i="3"/>
  <c r="EI30" i="3"/>
  <c r="EF30" i="3"/>
  <c r="EA30" i="3"/>
  <c r="DW30" i="3"/>
  <c r="EK28" i="3"/>
  <c r="ED28" i="3"/>
  <c r="EA28" i="3"/>
  <c r="EC27" i="3"/>
  <c r="DY27" i="3"/>
  <c r="EK26" i="3"/>
  <c r="ED26" i="3"/>
  <c r="DY26" i="3"/>
  <c r="DY25" i="3"/>
  <c r="DY24" i="3"/>
  <c r="DY23" i="3"/>
  <c r="DY22" i="3"/>
  <c r="DY21" i="3"/>
  <c r="DY20" i="3"/>
  <c r="DY18" i="3"/>
  <c r="EJ17" i="3"/>
  <c r="EH16" i="3"/>
  <c r="ED16" i="3"/>
  <c r="EB16" i="3"/>
  <c r="EN15" i="3"/>
  <c r="EL15" i="3"/>
  <c r="EH15" i="3"/>
  <c r="EB15" i="3"/>
  <c r="EG14" i="3"/>
  <c r="EK12" i="3"/>
  <c r="DY12" i="3"/>
  <c r="EK11" i="3"/>
  <c r="DY11" i="3"/>
  <c r="EN10" i="3"/>
  <c r="EJ10" i="3"/>
  <c r="DY10" i="3"/>
  <c r="EF9" i="3"/>
  <c r="DY9" i="3"/>
  <c r="EK8" i="3"/>
  <c r="EB8" i="3"/>
  <c r="EB7" i="3"/>
  <c r="EB6" i="3"/>
  <c r="EP5" i="3"/>
  <c r="EM5" i="3"/>
  <c r="EB5" i="3"/>
  <c r="EK4" i="3"/>
  <c r="DQ63" i="3"/>
  <c r="DG63" i="3"/>
  <c r="DD59" i="3"/>
  <c r="DG58" i="3"/>
  <c r="DQ57" i="3"/>
  <c r="DL57" i="3"/>
  <c r="DG57" i="3"/>
  <c r="DG56" i="3"/>
  <c r="DQ55" i="3"/>
  <c r="DL55" i="3"/>
  <c r="DG55" i="3"/>
  <c r="DD53" i="3"/>
  <c r="DO52" i="3"/>
  <c r="DM52" i="3"/>
  <c r="DK52" i="3"/>
  <c r="DM51" i="3"/>
  <c r="DK51" i="3"/>
  <c r="DD49" i="3"/>
  <c r="DF48" i="3"/>
  <c r="DB48" i="3"/>
  <c r="DL47" i="3"/>
  <c r="DB47" i="3"/>
  <c r="DL46" i="3"/>
  <c r="DB46" i="3"/>
  <c r="DL45" i="3"/>
  <c r="DB45" i="3"/>
  <c r="DL44" i="3"/>
  <c r="DB44" i="3"/>
  <c r="DL43" i="3"/>
  <c r="DB43" i="3"/>
  <c r="DL42" i="3"/>
  <c r="DB42" i="3"/>
  <c r="DG40" i="3"/>
  <c r="DQ39" i="3"/>
  <c r="DL39" i="3"/>
  <c r="DG39" i="3"/>
  <c r="DG38" i="3"/>
  <c r="DQ37" i="3"/>
  <c r="DL37" i="3"/>
  <c r="DG37" i="3"/>
  <c r="DQ35" i="3"/>
  <c r="DL35" i="3"/>
  <c r="DG35" i="3"/>
  <c r="DQ34" i="3"/>
  <c r="DL34" i="3"/>
  <c r="DG34" i="3"/>
  <c r="DO33" i="3"/>
  <c r="DK33" i="3"/>
  <c r="DI33" i="3"/>
  <c r="DK31" i="3"/>
  <c r="DB31" i="3"/>
  <c r="DN30" i="3"/>
  <c r="DK30" i="3"/>
  <c r="DF30" i="3"/>
  <c r="DB30" i="3"/>
  <c r="DP28" i="3"/>
  <c r="DI28" i="3"/>
  <c r="DF28" i="3"/>
  <c r="DH27" i="3"/>
  <c r="DD27" i="3"/>
  <c r="DP26" i="3"/>
  <c r="DI26" i="3"/>
  <c r="DD26" i="3"/>
  <c r="DD25" i="3"/>
  <c r="DD24" i="3"/>
  <c r="DD23" i="3"/>
  <c r="DD22" i="3"/>
  <c r="DD21" i="3"/>
  <c r="DD20" i="3"/>
  <c r="DD18" i="3"/>
  <c r="DO17" i="3"/>
  <c r="DM16" i="3"/>
  <c r="DI16" i="3"/>
  <c r="DG16" i="3"/>
  <c r="DS15" i="3"/>
  <c r="DQ15" i="3"/>
  <c r="DM15" i="3"/>
  <c r="DG15" i="3"/>
  <c r="DL14" i="3"/>
  <c r="DP12" i="3"/>
  <c r="DD12" i="3"/>
  <c r="DP11" i="3"/>
  <c r="DD11" i="3"/>
  <c r="DS10" i="3"/>
  <c r="DO10" i="3"/>
  <c r="DD10" i="3"/>
  <c r="DK9" i="3"/>
  <c r="DD9" i="3"/>
  <c r="DP8" i="3"/>
  <c r="DG8" i="3"/>
  <c r="DG7" i="3"/>
  <c r="DG6" i="3"/>
  <c r="DU5" i="3"/>
  <c r="DR5" i="3"/>
  <c r="DG5" i="3"/>
  <c r="DP4" i="3"/>
  <c r="CV63" i="3"/>
  <c r="CL63" i="3"/>
  <c r="CI59" i="3"/>
  <c r="CL58" i="3"/>
  <c r="CV57" i="3"/>
  <c r="CQ57" i="3"/>
  <c r="CL57" i="3"/>
  <c r="CL56" i="3"/>
  <c r="CV55" i="3"/>
  <c r="CQ55" i="3"/>
  <c r="CL55" i="3"/>
  <c r="CI53" i="3"/>
  <c r="CT52" i="3"/>
  <c r="CR52" i="3"/>
  <c r="CP52" i="3"/>
  <c r="CR51" i="3"/>
  <c r="CP51" i="3"/>
  <c r="CI49" i="3"/>
  <c r="CK48" i="3"/>
  <c r="CG48" i="3"/>
  <c r="CQ47" i="3"/>
  <c r="CG47" i="3"/>
  <c r="CQ46" i="3"/>
  <c r="CG46" i="3"/>
  <c r="CQ45" i="3"/>
  <c r="CG45" i="3"/>
  <c r="CQ44" i="3"/>
  <c r="CG44" i="3"/>
  <c r="CQ43" i="3"/>
  <c r="CG43" i="3"/>
  <c r="CQ42" i="3"/>
  <c r="CG42" i="3"/>
  <c r="CL40" i="3"/>
  <c r="CV39" i="3"/>
  <c r="CQ39" i="3"/>
  <c r="CL39" i="3"/>
  <c r="CL38" i="3"/>
  <c r="CV37" i="3"/>
  <c r="CQ37" i="3"/>
  <c r="CL37" i="3"/>
  <c r="CV35" i="3"/>
  <c r="CQ35" i="3"/>
  <c r="CL35" i="3"/>
  <c r="CV34" i="3"/>
  <c r="CQ34" i="3"/>
  <c r="CL34" i="3"/>
  <c r="CT33" i="3"/>
  <c r="CP33" i="3"/>
  <c r="CN33" i="3"/>
  <c r="CP31" i="3"/>
  <c r="CG31" i="3"/>
  <c r="CS30" i="3"/>
  <c r="CP30" i="3"/>
  <c r="CK30" i="3"/>
  <c r="CG30" i="3"/>
  <c r="CU28" i="3"/>
  <c r="CN28" i="3"/>
  <c r="CK28" i="3"/>
  <c r="CM27" i="3"/>
  <c r="CI27" i="3"/>
  <c r="CU26" i="3"/>
  <c r="CN26" i="3"/>
  <c r="CI26" i="3"/>
  <c r="CI25" i="3"/>
  <c r="CI24" i="3"/>
  <c r="CI23" i="3"/>
  <c r="CI22" i="3"/>
  <c r="CI21" i="3"/>
  <c r="CI20" i="3"/>
  <c r="CI18" i="3"/>
  <c r="CT17" i="3"/>
  <c r="CR16" i="3"/>
  <c r="CN16" i="3"/>
  <c r="CL16" i="3"/>
  <c r="CX15" i="3"/>
  <c r="CV15" i="3"/>
  <c r="CR15" i="3"/>
  <c r="CL15" i="3"/>
  <c r="CQ14" i="3"/>
  <c r="CU12" i="3"/>
  <c r="CI12" i="3"/>
  <c r="CU11" i="3"/>
  <c r="CI11" i="3"/>
  <c r="CX10" i="3"/>
  <c r="CT10" i="3"/>
  <c r="CI10" i="3"/>
  <c r="CP9" i="3"/>
  <c r="CI9" i="3"/>
  <c r="CU8" i="3"/>
  <c r="CL8" i="3"/>
  <c r="CL7" i="3"/>
  <c r="CL6" i="3"/>
  <c r="CZ5" i="3"/>
  <c r="CW5" i="3"/>
  <c r="CL5" i="3"/>
  <c r="CU4" i="3"/>
  <c r="CA63" i="3"/>
  <c r="BQ63" i="3"/>
  <c r="BN59" i="3"/>
  <c r="BQ58" i="3"/>
  <c r="CA57" i="3"/>
  <c r="BV57" i="3"/>
  <c r="BQ57" i="3"/>
  <c r="BQ56" i="3"/>
  <c r="CA55" i="3"/>
  <c r="BV55" i="3"/>
  <c r="BQ55" i="3"/>
  <c r="BN53" i="3"/>
  <c r="BY52" i="3"/>
  <c r="BW52" i="3"/>
  <c r="BU52" i="3"/>
  <c r="BW51" i="3"/>
  <c r="BU51" i="3"/>
  <c r="BN49" i="3"/>
  <c r="BP48" i="3"/>
  <c r="BL48" i="3"/>
  <c r="BV47" i="3"/>
  <c r="BL47" i="3"/>
  <c r="BV46" i="3"/>
  <c r="BL46" i="3"/>
  <c r="BV45" i="3"/>
  <c r="BL45" i="3"/>
  <c r="BV44" i="3"/>
  <c r="BL44" i="3"/>
  <c r="BV43" i="3"/>
  <c r="BL43" i="3"/>
  <c r="BV42" i="3"/>
  <c r="BL42" i="3"/>
  <c r="BQ40" i="3"/>
  <c r="CA39" i="3"/>
  <c r="BV39" i="3"/>
  <c r="BQ39" i="3"/>
  <c r="BQ38" i="3"/>
  <c r="CA37" i="3"/>
  <c r="BV37" i="3"/>
  <c r="BQ37" i="3"/>
  <c r="CA35" i="3"/>
  <c r="BV35" i="3"/>
  <c r="BQ35" i="3"/>
  <c r="CA34" i="3"/>
  <c r="BV34" i="3"/>
  <c r="BQ34" i="3"/>
  <c r="BY33" i="3"/>
  <c r="BU33" i="3"/>
  <c r="BS33" i="3"/>
  <c r="BU31" i="3"/>
  <c r="BL31" i="3"/>
  <c r="BX30" i="3"/>
  <c r="BU30" i="3"/>
  <c r="BP30" i="3"/>
  <c r="BL30" i="3"/>
  <c r="BZ28" i="3"/>
  <c r="BS28" i="3"/>
  <c r="BP28" i="3"/>
  <c r="BR27" i="3"/>
  <c r="BN27" i="3"/>
  <c r="BZ26" i="3"/>
  <c r="BS26" i="3"/>
  <c r="BN26" i="3"/>
  <c r="BN25" i="3"/>
  <c r="BN24" i="3"/>
  <c r="BN23" i="3"/>
  <c r="BN22" i="3"/>
  <c r="BN21" i="3"/>
  <c r="BN20" i="3"/>
  <c r="BN18" i="3"/>
  <c r="BY17" i="3"/>
  <c r="BW16" i="3"/>
  <c r="BS16" i="3"/>
  <c r="BQ16" i="3"/>
  <c r="CC15" i="3"/>
  <c r="CA15" i="3"/>
  <c r="BW15" i="3"/>
  <c r="BQ15" i="3"/>
  <c r="BV14" i="3"/>
  <c r="BZ12" i="3"/>
  <c r="BN12" i="3"/>
  <c r="BZ11" i="3"/>
  <c r="BN11" i="3"/>
  <c r="CC10" i="3"/>
  <c r="BY10" i="3"/>
  <c r="BN10" i="3"/>
  <c r="BU9" i="3"/>
  <c r="BN9" i="3"/>
  <c r="BZ8" i="3"/>
  <c r="BQ8" i="3"/>
  <c r="BQ7" i="3"/>
  <c r="BQ6" i="3"/>
  <c r="CE5" i="3"/>
  <c r="CB5" i="3"/>
  <c r="BQ5" i="3"/>
  <c r="BZ4" i="3"/>
  <c r="BF63" i="3"/>
  <c r="AV63" i="3"/>
  <c r="AS59" i="3"/>
  <c r="AV58" i="3"/>
  <c r="BF57" i="3"/>
  <c r="BA57" i="3"/>
  <c r="AV57" i="3"/>
  <c r="AV56" i="3"/>
  <c r="BF55" i="3"/>
  <c r="BA55" i="3"/>
  <c r="AV55" i="3"/>
  <c r="AS53" i="3"/>
  <c r="BD52" i="3"/>
  <c r="BB52" i="3"/>
  <c r="AZ52" i="3"/>
  <c r="BB51" i="3"/>
  <c r="AZ51" i="3"/>
  <c r="AS49" i="3"/>
  <c r="AU48" i="3"/>
  <c r="AQ48" i="3"/>
  <c r="BA47" i="3"/>
  <c r="AQ47" i="3"/>
  <c r="BA46" i="3"/>
  <c r="AQ46" i="3"/>
  <c r="BA45" i="3"/>
  <c r="AQ45" i="3"/>
  <c r="BA44" i="3"/>
  <c r="AQ44" i="3"/>
  <c r="BA43" i="3"/>
  <c r="AQ43" i="3"/>
  <c r="BA42" i="3"/>
  <c r="AQ42" i="3"/>
  <c r="AV40" i="3"/>
  <c r="BF39" i="3"/>
  <c r="BA39" i="3"/>
  <c r="AV39" i="3"/>
  <c r="AV38" i="3"/>
  <c r="BF37" i="3"/>
  <c r="BA37" i="3"/>
  <c r="AV37" i="3"/>
  <c r="BF35" i="3"/>
  <c r="BA35" i="3"/>
  <c r="AV35" i="3"/>
  <c r="BF34" i="3"/>
  <c r="BA34" i="3"/>
  <c r="AV34" i="3"/>
  <c r="BD33" i="3"/>
  <c r="AZ33" i="3"/>
  <c r="AX33" i="3"/>
  <c r="AZ31" i="3"/>
  <c r="AQ31" i="3"/>
  <c r="BC30" i="3"/>
  <c r="AZ30" i="3"/>
  <c r="AU30" i="3"/>
  <c r="AQ30" i="3"/>
  <c r="BE28" i="3"/>
  <c r="AX28" i="3"/>
  <c r="AU28" i="3"/>
  <c r="AW27" i="3"/>
  <c r="AS27" i="3"/>
  <c r="BE26" i="3"/>
  <c r="AX26" i="3"/>
  <c r="AS26" i="3"/>
  <c r="AS25" i="3"/>
  <c r="AS24" i="3"/>
  <c r="AS23" i="3"/>
  <c r="AS22" i="3"/>
  <c r="AS21" i="3"/>
  <c r="AS20" i="3"/>
  <c r="AS18" i="3"/>
  <c r="BD17" i="3"/>
  <c r="BB16" i="3"/>
  <c r="AX16" i="3"/>
  <c r="AV16" i="3"/>
  <c r="BH15" i="3"/>
  <c r="BF15" i="3"/>
  <c r="BB15" i="3"/>
  <c r="AV15" i="3"/>
  <c r="BA14" i="3"/>
  <c r="BE12" i="3"/>
  <c r="AS12" i="3"/>
  <c r="BE11" i="3"/>
  <c r="AS11" i="3"/>
  <c r="BH10" i="3"/>
  <c r="BD10" i="3"/>
  <c r="AS10" i="3"/>
  <c r="AZ9" i="3"/>
  <c r="AS9" i="3"/>
  <c r="BE8" i="3"/>
  <c r="AV8" i="3"/>
  <c r="AV7" i="3"/>
  <c r="AV6" i="3"/>
  <c r="BJ5" i="3"/>
  <c r="BG5" i="3"/>
  <c r="AV5" i="3"/>
  <c r="BE4" i="3"/>
  <c r="AK63" i="3"/>
  <c r="AA63" i="3"/>
  <c r="X59" i="3"/>
  <c r="AA58" i="3"/>
  <c r="AK57" i="3"/>
  <c r="AF57" i="3"/>
  <c r="AA57" i="3"/>
  <c r="AA56" i="3"/>
  <c r="AK55" i="3"/>
  <c r="AF55" i="3"/>
  <c r="AA55" i="3"/>
  <c r="X53" i="3"/>
  <c r="AI52" i="3"/>
  <c r="AG52" i="3"/>
  <c r="AE52" i="3"/>
  <c r="AG51" i="3"/>
  <c r="AE51" i="3"/>
  <c r="X49" i="3"/>
  <c r="Z48" i="3"/>
  <c r="V48" i="3"/>
  <c r="AF47" i="3"/>
  <c r="V47" i="3"/>
  <c r="AF46" i="3"/>
  <c r="V46" i="3"/>
  <c r="AF45" i="3"/>
  <c r="V45" i="3"/>
  <c r="AF44" i="3"/>
  <c r="V44" i="3"/>
  <c r="AF43" i="3"/>
  <c r="V43" i="3"/>
  <c r="AF42" i="3"/>
  <c r="V42" i="3"/>
  <c r="AA40" i="3"/>
  <c r="AK39" i="3"/>
  <c r="AF39" i="3"/>
  <c r="AA39" i="3"/>
  <c r="AA38" i="3"/>
  <c r="AK37" i="3"/>
  <c r="AF37" i="3"/>
  <c r="AA37" i="3"/>
  <c r="AK35" i="3"/>
  <c r="AF35" i="3"/>
  <c r="AA35" i="3"/>
  <c r="AK34" i="3"/>
  <c r="AF34" i="3"/>
  <c r="AA34" i="3"/>
  <c r="AI33" i="3"/>
  <c r="AE33" i="3"/>
  <c r="AC33" i="3"/>
  <c r="AE31" i="3"/>
  <c r="V31" i="3"/>
  <c r="AH30" i="3"/>
  <c r="AE30" i="3"/>
  <c r="Z30" i="3"/>
  <c r="V30" i="3"/>
  <c r="AJ28" i="3"/>
  <c r="AC28" i="3"/>
  <c r="Z28" i="3"/>
  <c r="AB27" i="3"/>
  <c r="X27" i="3"/>
  <c r="AJ26" i="3"/>
  <c r="AC26" i="3"/>
  <c r="X26" i="3"/>
  <c r="X25" i="3"/>
  <c r="X24" i="3"/>
  <c r="X23" i="3"/>
  <c r="X22" i="3"/>
  <c r="X21" i="3"/>
  <c r="X20" i="3"/>
  <c r="X18" i="3"/>
  <c r="AI17" i="3"/>
  <c r="AG16" i="3"/>
  <c r="AC16" i="3"/>
  <c r="AA16" i="3"/>
  <c r="AM15" i="3"/>
  <c r="AK15" i="3"/>
  <c r="AG15" i="3"/>
  <c r="AA15" i="3"/>
  <c r="AF14" i="3"/>
  <c r="AJ12" i="3"/>
  <c r="X12" i="3"/>
  <c r="AJ11" i="3"/>
  <c r="X11" i="3"/>
  <c r="AM10" i="3"/>
  <c r="AI10" i="3"/>
  <c r="X10" i="3"/>
  <c r="AE9" i="3"/>
  <c r="X9" i="3"/>
  <c r="AJ8" i="3"/>
  <c r="AA8" i="3"/>
  <c r="AA7" i="3"/>
  <c r="AA6" i="3"/>
  <c r="AO5" i="3"/>
  <c r="AL5" i="3"/>
  <c r="AA5" i="3"/>
  <c r="AJ4" i="3"/>
  <c r="O4" i="3"/>
  <c r="P63" i="3"/>
  <c r="F63" i="3"/>
  <c r="C59" i="3"/>
  <c r="P57" i="3"/>
  <c r="K57" i="3"/>
  <c r="F58" i="3"/>
  <c r="F57" i="3"/>
  <c r="P55" i="3"/>
  <c r="K55" i="3"/>
  <c r="F56" i="3"/>
  <c r="F55" i="3"/>
  <c r="C53" i="3"/>
  <c r="C49" i="3"/>
  <c r="N52" i="3"/>
  <c r="L52" i="3"/>
  <c r="J52" i="3"/>
  <c r="L51" i="3"/>
  <c r="J51" i="3"/>
  <c r="E48" i="3"/>
  <c r="K47" i="3"/>
  <c r="K46" i="3"/>
  <c r="K45" i="3"/>
  <c r="K44" i="3"/>
  <c r="A48" i="3"/>
  <c r="A47" i="3"/>
  <c r="A46" i="3"/>
  <c r="A45" i="3"/>
  <c r="A44" i="3"/>
  <c r="K43" i="3"/>
  <c r="A43" i="3"/>
  <c r="K42" i="3"/>
  <c r="A42" i="3"/>
  <c r="P39" i="3"/>
  <c r="K39" i="3"/>
  <c r="F40" i="3"/>
  <c r="F39" i="3"/>
  <c r="P37" i="3"/>
  <c r="K37" i="3"/>
  <c r="F38" i="3"/>
  <c r="F37" i="3"/>
  <c r="P35" i="3"/>
  <c r="K35" i="3"/>
  <c r="F35" i="3"/>
  <c r="P34" i="3"/>
  <c r="K34" i="3"/>
  <c r="F34" i="3"/>
  <c r="N33" i="3"/>
  <c r="J33" i="3"/>
  <c r="H33" i="3"/>
  <c r="J31" i="3"/>
  <c r="A31" i="3"/>
  <c r="M30" i="3"/>
  <c r="J30" i="3"/>
  <c r="E30" i="3"/>
  <c r="A30" i="3"/>
  <c r="O28" i="3"/>
  <c r="O26" i="3"/>
  <c r="H28" i="3"/>
  <c r="E28" i="3"/>
  <c r="G27" i="3"/>
  <c r="C27" i="3"/>
  <c r="H26" i="3"/>
  <c r="C26" i="3"/>
  <c r="C25" i="3"/>
  <c r="C24" i="3"/>
  <c r="C23" i="3"/>
  <c r="C22" i="3"/>
  <c r="C21" i="3"/>
  <c r="C20" i="3"/>
  <c r="C18" i="3"/>
  <c r="N17" i="3"/>
  <c r="L16" i="3"/>
  <c r="R15" i="3"/>
  <c r="P15" i="3"/>
  <c r="L15" i="3"/>
  <c r="K14" i="3"/>
  <c r="H16" i="3"/>
  <c r="F16" i="3"/>
  <c r="F15" i="3"/>
  <c r="O12" i="3"/>
  <c r="C12" i="3"/>
  <c r="O11" i="3"/>
  <c r="C11" i="3"/>
  <c r="R10" i="3"/>
  <c r="N10" i="3"/>
  <c r="O8" i="3"/>
  <c r="C10" i="3"/>
  <c r="C9" i="3"/>
  <c r="F8" i="3"/>
  <c r="T5" i="3"/>
  <c r="Q5" i="3"/>
  <c r="F7" i="3"/>
  <c r="F6" i="3"/>
  <c r="F5" i="3"/>
  <c r="V1" i="25" l="1"/>
  <c r="BL1" i="24"/>
  <c r="AQ1" i="24"/>
  <c r="V1" i="24"/>
  <c r="AQ1" i="23"/>
  <c r="V1" i="23"/>
  <c r="V1" i="22"/>
  <c r="V1" i="21"/>
  <c r="V1" i="20"/>
  <c r="AQ1" i="19"/>
  <c r="V1" i="19"/>
  <c r="AQ1" i="18"/>
  <c r="V1" i="18"/>
  <c r="V1" i="17"/>
  <c r="AQ1" i="17" s="1"/>
  <c r="GH1" i="3"/>
  <c r="FM1" i="3"/>
  <c r="ER1" i="3"/>
  <c r="DW1" i="3"/>
  <c r="DB1" i="3"/>
  <c r="CG1" i="3"/>
  <c r="BL1" i="3"/>
  <c r="AQ1" i="3"/>
  <c r="V1" i="3"/>
  <c r="AQ1" i="25" l="1"/>
  <c r="CG1" i="24"/>
  <c r="BL1" i="23"/>
  <c r="AQ1" i="22"/>
  <c r="AQ1" i="21"/>
  <c r="AQ1" i="20"/>
  <c r="BL1" i="20"/>
  <c r="BL1" i="19"/>
  <c r="CG1" i="19"/>
  <c r="BL1" i="18"/>
  <c r="BL1" i="17"/>
  <c r="BL1" i="25" l="1"/>
  <c r="DB1" i="24"/>
  <c r="CG1" i="23"/>
  <c r="BL1" i="22"/>
  <c r="BL1" i="21"/>
  <c r="CG1" i="20"/>
  <c r="DB1" i="19"/>
  <c r="CG1" i="18"/>
  <c r="CG1" i="17"/>
  <c r="CG1" i="25" l="1"/>
  <c r="DW1" i="24"/>
  <c r="DB1" i="23"/>
  <c r="CG1" i="22"/>
  <c r="CG1" i="21"/>
  <c r="DB1" i="20"/>
  <c r="DW1" i="19"/>
  <c r="DB1" i="18"/>
  <c r="DB1" i="17"/>
  <c r="DB1" i="25" l="1"/>
  <c r="ER1" i="24"/>
  <c r="DW1" i="23"/>
  <c r="DB1" i="22"/>
  <c r="DB1" i="21"/>
  <c r="DW1" i="20"/>
  <c r="ER1" i="19"/>
  <c r="DW1" i="18"/>
  <c r="DW1" i="17"/>
  <c r="DW1" i="25" l="1"/>
  <c r="FM1" i="24"/>
  <c r="ER1" i="23"/>
  <c r="DW1" i="22"/>
  <c r="DW1" i="21"/>
  <c r="ER1" i="20"/>
  <c r="FM1" i="19"/>
  <c r="ER1" i="18"/>
  <c r="ER1" i="17"/>
  <c r="J9" i="3"/>
  <c r="ER1" i="25" l="1"/>
  <c r="GH1" i="24"/>
  <c r="FM1" i="23"/>
  <c r="ER1" i="22"/>
  <c r="ER1" i="21"/>
  <c r="FM1" i="20"/>
  <c r="GH1" i="19"/>
  <c r="FM1" i="18"/>
  <c r="FM1" i="17"/>
  <c r="FM1" i="25" l="1"/>
  <c r="GH1" i="23"/>
  <c r="FG63" i="22"/>
  <c r="EW58" i="22"/>
  <c r="EW57" i="22"/>
  <c r="EW56" i="22"/>
  <c r="EW55" i="22"/>
  <c r="ET53" i="22"/>
  <c r="FA52" i="22"/>
  <c r="ET49" i="22"/>
  <c r="EV48" i="22"/>
  <c r="FB47" i="22"/>
  <c r="FB46" i="22"/>
  <c r="FB45" i="22"/>
  <c r="FB44" i="22"/>
  <c r="FB43" i="22"/>
  <c r="FB42" i="22"/>
  <c r="FG39" i="22"/>
  <c r="EW63" i="22"/>
  <c r="ER48" i="22"/>
  <c r="ER47" i="22"/>
  <c r="ER46" i="22"/>
  <c r="ER45" i="22"/>
  <c r="ER44" i="22"/>
  <c r="ET59" i="22"/>
  <c r="FG57" i="22"/>
  <c r="FG55" i="22"/>
  <c r="FE52" i="22"/>
  <c r="FC51" i="22"/>
  <c r="FB35" i="22"/>
  <c r="FA33" i="22"/>
  <c r="FB57" i="22"/>
  <c r="FB55" i="22"/>
  <c r="FC52" i="22"/>
  <c r="FG37" i="22"/>
  <c r="EW35" i="22"/>
  <c r="FG34" i="22"/>
  <c r="EY33" i="22"/>
  <c r="EV30" i="22"/>
  <c r="FF28" i="22"/>
  <c r="EX27" i="22"/>
  <c r="FA51" i="22"/>
  <c r="FB37" i="22"/>
  <c r="FG35" i="22"/>
  <c r="EV28" i="22"/>
  <c r="ET27" i="22"/>
  <c r="FF26" i="22"/>
  <c r="ET24" i="22"/>
  <c r="ET22" i="22"/>
  <c r="ET20" i="22"/>
  <c r="FE17" i="22"/>
  <c r="EW16" i="22"/>
  <c r="FC15" i="22"/>
  <c r="FB14" i="22"/>
  <c r="FF12" i="22"/>
  <c r="FF11" i="22"/>
  <c r="ET10" i="22"/>
  <c r="EW7" i="22"/>
  <c r="FK5" i="22"/>
  <c r="FB39" i="22"/>
  <c r="EW38" i="22"/>
  <c r="EW37" i="22"/>
  <c r="FB34" i="22"/>
  <c r="FE33" i="22"/>
  <c r="FD30" i="22"/>
  <c r="EY26" i="22"/>
  <c r="EW15" i="22"/>
  <c r="ET12" i="22"/>
  <c r="ET11" i="22"/>
  <c r="FH5" i="22"/>
  <c r="ER43" i="22"/>
  <c r="ER42" i="22"/>
  <c r="EW39" i="22"/>
  <c r="EW34" i="22"/>
  <c r="FA31" i="22"/>
  <c r="FA30" i="22"/>
  <c r="ET26" i="22"/>
  <c r="ET25" i="22"/>
  <c r="ET23" i="22"/>
  <c r="ET21" i="22"/>
  <c r="ET18" i="22"/>
  <c r="FC16" i="22"/>
  <c r="FI15" i="22"/>
  <c r="ER30" i="22"/>
  <c r="FG15" i="22"/>
  <c r="FF4" i="22"/>
  <c r="EW40" i="22"/>
  <c r="ER31" i="22"/>
  <c r="FI10" i="22"/>
  <c r="FA9" i="22"/>
  <c r="FF8" i="22"/>
  <c r="EW6" i="22"/>
  <c r="FM1" i="22"/>
  <c r="EY28" i="22"/>
  <c r="EY16" i="22"/>
  <c r="FE10" i="22"/>
  <c r="ET9" i="22"/>
  <c r="EW8" i="22"/>
  <c r="EW5" i="22"/>
  <c r="FM1" i="21"/>
  <c r="GH1" i="20"/>
  <c r="GH1" i="18"/>
  <c r="GH1" i="17"/>
  <c r="GH1" i="25" l="1"/>
  <c r="GH1" i="22"/>
  <c r="GH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深山 彩花</author>
  </authors>
  <commentList>
    <comment ref="E1" authorId="0" shapeId="0" xr:uid="{2E7E45A4-153E-44B1-BE27-18C50822F2AC}">
      <text>
        <r>
          <rPr>
            <b/>
            <sz val="14"/>
            <color indexed="81"/>
            <rFont val="MS P ゴシック"/>
            <family val="3"/>
            <charset val="128"/>
          </rPr>
          <t>yyyy/㎜/ddの形式で入力してください。
（自動で令和〇年〇月〇日の表記になります）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深山 彩花</author>
  </authors>
  <commentList>
    <comment ref="B2" authorId="0" shapeId="0" xr:uid="{33852957-8967-429C-829A-4F46D3D9DD3D}">
      <text>
        <r>
          <rPr>
            <b/>
            <sz val="11"/>
            <color indexed="81"/>
            <rFont val="MS P ゴシック"/>
            <family val="3"/>
            <charset val="128"/>
          </rPr>
          <t>報償費を請求する対象者については「〇」を付けてください。
そうでない対象者については、この欄を空白にしてください。</t>
        </r>
      </text>
    </comment>
    <comment ref="Z2" authorId="0" shapeId="0" xr:uid="{985E1263-5E08-4902-8EE3-50608CAD8AAB}">
      <text>
        <r>
          <rPr>
            <b/>
            <sz val="12"/>
            <color indexed="81"/>
            <rFont val="MS P ゴシック"/>
            <family val="3"/>
            <charset val="128"/>
          </rPr>
          <t>該当がない場合は空白にしてください。</t>
        </r>
      </text>
    </comment>
    <comment ref="AB2" authorId="0" shapeId="0" xr:uid="{D7D75C7D-EEBF-4F69-9A2C-A64BE76F7B1B}">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C2" authorId="0" shapeId="0" xr:uid="{FD10CCE2-ADE2-419F-B2E0-9BB0061A7D25}">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D2" authorId="0" shapeId="0" xr:uid="{2808E468-07C9-4199-BA06-94C7E1841268}">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E2" authorId="0" shapeId="0" xr:uid="{8BEDD06B-CCF1-40D1-9EC1-D89421174FAE}">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F2" authorId="0" shapeId="0" xr:uid="{1545E486-7811-4663-9063-C728F49A763F}">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G2" authorId="0" shapeId="0" xr:uid="{5C60B28D-5171-43FE-BA98-6AF247D635A3}">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K2" authorId="0" shapeId="0" xr:uid="{2B9A2DE2-B66A-4E09-9D2F-754B558E02EC}">
      <text>
        <r>
          <rPr>
            <b/>
            <sz val="12"/>
            <color indexed="81"/>
            <rFont val="MS P ゴシック"/>
            <family val="3"/>
            <charset val="128"/>
          </rPr>
          <t>お住まいが何階建てか入力してください。
※何階に住んでいるかではなく、住んでいる建物が全体で何階建てか入力してください。</t>
        </r>
      </text>
    </comment>
    <comment ref="AL2" authorId="0" shapeId="0" xr:uid="{9D5F5935-F5CB-4A51-BC47-18DD86E69F60}">
      <text>
        <r>
          <rPr>
            <b/>
            <sz val="11"/>
            <color indexed="81"/>
            <rFont val="MS P ゴシック"/>
            <family val="3"/>
            <charset val="128"/>
          </rPr>
          <t>「何階の」「どの方角の」「何の部屋なのか」をわかりやすく記載してください。</t>
        </r>
      </text>
    </comment>
    <comment ref="AM2" authorId="0" shapeId="0" xr:uid="{A60382EE-4449-4736-9059-3193D1CB5140}">
      <text>
        <r>
          <rPr>
            <b/>
            <sz val="11"/>
            <color indexed="81"/>
            <rFont val="MS P ゴシック"/>
            <family val="3"/>
            <charset val="128"/>
          </rPr>
          <t>「何階の」「どの方角か」をわかりやすく記載してください。</t>
        </r>
      </text>
    </comment>
    <comment ref="AO2" authorId="0" shapeId="0" xr:uid="{63E8CCD3-22BE-4C8B-BCE4-0721D53FF47C}">
      <text>
        <r>
          <rPr>
            <b/>
            <sz val="12"/>
            <color indexed="81"/>
            <rFont val="MS P ゴシック"/>
            <family val="3"/>
            <charset val="128"/>
          </rPr>
          <t>浸水深以外に記載しておくべき事項があれば入力してください。（15文字以内）</t>
        </r>
      </text>
    </comment>
    <comment ref="AS2" authorId="0" shapeId="0" xr:uid="{A30B48B0-1BB6-45EC-B993-E76AD6D2B941}">
      <text>
        <r>
          <rPr>
            <b/>
            <sz val="12"/>
            <color indexed="81"/>
            <rFont val="MS P ゴシック"/>
            <family val="3"/>
            <charset val="128"/>
          </rPr>
          <t>同居家族が２人以上いる場合は、関わりが深い方や家にいることが多い方など、代表者２人について記入してください。</t>
        </r>
      </text>
    </comment>
    <comment ref="AT2" authorId="0" shapeId="0" xr:uid="{A8E5C8E0-F261-42FD-983D-51A47E34FA9D}">
      <text>
        <r>
          <rPr>
            <b/>
            <sz val="12"/>
            <color indexed="81"/>
            <rFont val="MS P ゴシック"/>
            <family val="3"/>
            <charset val="128"/>
          </rPr>
          <t>５文字以内で記載してください。</t>
        </r>
      </text>
    </comment>
    <comment ref="AW2" authorId="0" shapeId="0" xr:uid="{D3E8AADC-DC65-42B3-8A56-7CA9451FCEEE}">
      <text>
        <r>
          <rPr>
            <b/>
            <sz val="12"/>
            <color indexed="81"/>
            <rFont val="MS P ゴシック"/>
            <family val="3"/>
            <charset val="128"/>
          </rPr>
          <t>５文字以内で記載してください。</t>
        </r>
      </text>
    </comment>
    <comment ref="AY2" authorId="0" shapeId="0" xr:uid="{4F4F5DE3-3EC0-4CDA-9052-E7CAABBF5AC7}">
      <text>
        <r>
          <rPr>
            <b/>
            <sz val="12"/>
            <color indexed="81"/>
            <rFont val="MS P ゴシック"/>
            <family val="3"/>
            <charset val="128"/>
          </rPr>
          <t>同居家族と同じ方の場合は氏名を例のとおり記載し、住所・続柄・電話番号の入力を省略してもかまいません。</t>
        </r>
      </text>
    </comment>
    <comment ref="BU2" authorId="0" shapeId="0" xr:uid="{DA41B05A-45C2-4172-A758-6464880C8842}">
      <text>
        <r>
          <rPr>
            <b/>
            <sz val="12"/>
            <color indexed="81"/>
            <rFont val="MS P ゴシック"/>
            <family val="3"/>
            <charset val="128"/>
          </rPr>
          <t>避難時の介助について特段の配慮がいる事項の例
「ベッドからの起き上がり及び起き上がり後の座位にも支えが必要」
「車いすへの移乗にも介助が必要」
このような場合にはその内容を記載してください。</t>
        </r>
      </text>
    </comment>
    <comment ref="BW2" authorId="0" shapeId="0" xr:uid="{356C938E-F597-4268-87FD-690712A98372}">
      <text>
        <r>
          <rPr>
            <b/>
            <sz val="12"/>
            <color indexed="81"/>
            <rFont val="MS P ゴシック"/>
            <family val="3"/>
            <charset val="128"/>
          </rPr>
          <t>有を選んだ場合は、薬剤情報の時点について入力
及び薬剤情報がわかる書類を原本に添付してください。</t>
        </r>
      </text>
    </comment>
    <comment ref="CA2" authorId="0" shapeId="0" xr:uid="{4593BAB0-E9E2-48BF-8039-2FE2BA498B97}">
      <text>
        <r>
          <rPr>
            <b/>
            <sz val="12"/>
            <color indexed="81"/>
            <rFont val="MS P ゴシック"/>
            <family val="3"/>
            <charset val="128"/>
          </rPr>
          <t>同居家族と同じ方の場合は住所・続柄・電話番号の入力を省略してもかまいません。</t>
        </r>
      </text>
    </comment>
    <comment ref="CH2" authorId="0" shapeId="0" xr:uid="{D94A0E55-2AE9-4665-A59F-FE4711185063}">
      <text>
        <r>
          <rPr>
            <b/>
            <sz val="12"/>
            <color indexed="81"/>
            <rFont val="MS P ゴシック"/>
            <family val="3"/>
            <charset val="128"/>
          </rPr>
          <t>大東市危機管理室に相談した上で、避難支援者を設定することがやむを得ず不可能である場合等に入力してください。</t>
        </r>
      </text>
    </comment>
    <comment ref="CI2" authorId="0" shapeId="0" xr:uid="{E987DF78-AC0C-407F-9D44-79181C5A9C1A}">
      <text>
        <r>
          <rPr>
            <b/>
            <sz val="12"/>
            <color indexed="81"/>
            <rFont val="MS P ゴシック"/>
            <family val="3"/>
            <charset val="128"/>
          </rPr>
          <t>自宅から避難場所までの経路がわかる書類を原本に添付してください。
避難場所は市が開設する施設（公立の小中学校等の市職員が配置される施設）を設定するようにしてください。</t>
        </r>
      </text>
    </comment>
    <comment ref="CJ2" authorId="0" shapeId="0" xr:uid="{EB48DEB5-CA56-4BB4-8D51-CA6250C88B47}">
      <text>
        <r>
          <rPr>
            <b/>
            <sz val="12"/>
            <color indexed="81"/>
            <rFont val="MS P ゴシック"/>
            <family val="3"/>
            <charset val="128"/>
          </rPr>
          <t>自宅から避難場所までの経路がわかる書類を原本に添付してください。
避難場所は市が開設する施設（公立の小中学校等の市職員が配置される施設）を設定するようにしてください。</t>
        </r>
      </text>
    </comment>
    <comment ref="B3" authorId="0" shapeId="0" xr:uid="{FB71F822-97A1-4E1B-9C43-1AF8BD9C9A38}">
      <text>
        <r>
          <rPr>
            <b/>
            <sz val="11"/>
            <color indexed="81"/>
            <rFont val="MS P ゴシック"/>
            <family val="3"/>
            <charset val="128"/>
          </rPr>
          <t>報償費を請求する対象者については「〇」を付けてください。
そうでない対象者については、この欄を空白にしてください。</t>
        </r>
      </text>
    </comment>
    <comment ref="S3" authorId="0" shapeId="0" xr:uid="{D6254D91-5228-4BBA-9677-B5AF2C72EB2A}">
      <text>
        <r>
          <rPr>
            <b/>
            <sz val="12"/>
            <color indexed="81"/>
            <rFont val="MS P ゴシック"/>
            <family val="3"/>
            <charset val="128"/>
          </rPr>
          <t>変更が生じた箇所は赤字で記載してください。</t>
        </r>
      </text>
    </comment>
    <comment ref="Z3" authorId="0" shapeId="0" xr:uid="{4CFB24BE-61E3-4F86-82CF-41D296E6B0CD}">
      <text>
        <r>
          <rPr>
            <b/>
            <sz val="12"/>
            <color indexed="81"/>
            <rFont val="MS P ゴシック"/>
            <family val="3"/>
            <charset val="128"/>
          </rPr>
          <t>該当がない場合は空白にしてください。</t>
        </r>
      </text>
    </comment>
    <comment ref="AB3" authorId="0" shapeId="0" xr:uid="{5D30FBE8-9230-42A4-A487-3516B0A44230}">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C3" authorId="0" shapeId="0" xr:uid="{84A84A11-F033-4050-B627-94331D2D6CB3}">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D3" authorId="0" shapeId="0" xr:uid="{10EB81A3-955C-487B-9360-0F0454E5864A}">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E3" authorId="0" shapeId="0" xr:uid="{2A9FF1B1-1B04-4CB4-910D-E7F557F2DC79}">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F3" authorId="0" shapeId="0" xr:uid="{4F011F7F-17FE-4C7D-94D3-2363845A49BE}">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G3" authorId="0" shapeId="0" xr:uid="{F8A48BA0-789F-4C24-A6C6-4054E7B8995C}">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K3" authorId="0" shapeId="0" xr:uid="{2BD2355F-369A-4E2F-BEED-A0B6B0890F73}">
      <text>
        <r>
          <rPr>
            <b/>
            <sz val="12"/>
            <color indexed="81"/>
            <rFont val="MS P ゴシック"/>
            <family val="3"/>
            <charset val="128"/>
          </rPr>
          <t>お住まいが何階建てか入力してください。
※何階に住んでいるかではなく、住んでいる建物が全体で何階建てか入力してください。</t>
        </r>
      </text>
    </comment>
    <comment ref="AL3" authorId="0" shapeId="0" xr:uid="{B25F7B18-180D-49E3-B642-FA07A539F9F6}">
      <text>
        <r>
          <rPr>
            <b/>
            <sz val="11"/>
            <color indexed="81"/>
            <rFont val="MS P ゴシック"/>
            <family val="3"/>
            <charset val="128"/>
          </rPr>
          <t>「何階の」「どの方角の」「何の部屋なのか」をわかりやすく記載してください。</t>
        </r>
      </text>
    </comment>
    <comment ref="AM3" authorId="0" shapeId="0" xr:uid="{F2BEE0CF-C8B1-445C-92D5-35810142DCDD}">
      <text>
        <r>
          <rPr>
            <b/>
            <sz val="11"/>
            <color indexed="81"/>
            <rFont val="MS P ゴシック"/>
            <family val="3"/>
            <charset val="128"/>
          </rPr>
          <t>「何階の」「どの方角か」をわかりやすく記載してください。</t>
        </r>
      </text>
    </comment>
    <comment ref="AO3" authorId="0" shapeId="0" xr:uid="{E056E00B-B49A-4E1F-95EE-587A0573A40D}">
      <text>
        <r>
          <rPr>
            <b/>
            <sz val="12"/>
            <color indexed="81"/>
            <rFont val="MS P ゴシック"/>
            <family val="3"/>
            <charset val="128"/>
          </rPr>
          <t>浸水深以外に記載しておくべき事項があれば入力してください。（15文字以内）</t>
        </r>
      </text>
    </comment>
    <comment ref="AS3" authorId="0" shapeId="0" xr:uid="{FA33D66D-271F-4A2B-8D8E-F62047FE2FA4}">
      <text>
        <r>
          <rPr>
            <b/>
            <sz val="12"/>
            <color indexed="81"/>
            <rFont val="MS P ゴシック"/>
            <family val="3"/>
            <charset val="128"/>
          </rPr>
          <t>同居家族が２人以上いる場合は、関わりが深い方や家にいることが多い方など、代表者２人について記入してください。</t>
        </r>
      </text>
    </comment>
    <comment ref="AT3" authorId="0" shapeId="0" xr:uid="{87036A79-43ED-4528-A006-C79774A7CD25}">
      <text>
        <r>
          <rPr>
            <b/>
            <sz val="12"/>
            <color indexed="81"/>
            <rFont val="MS P ゴシック"/>
            <family val="3"/>
            <charset val="128"/>
          </rPr>
          <t>５文字以内で記載してください。</t>
        </r>
      </text>
    </comment>
    <comment ref="AW3" authorId="0" shapeId="0" xr:uid="{7804004E-6A1F-415B-A846-B75B34B4CFD8}">
      <text>
        <r>
          <rPr>
            <b/>
            <sz val="12"/>
            <color indexed="81"/>
            <rFont val="MS P ゴシック"/>
            <family val="3"/>
            <charset val="128"/>
          </rPr>
          <t>５文字以内で記載してください。</t>
        </r>
      </text>
    </comment>
    <comment ref="AY3" authorId="0" shapeId="0" xr:uid="{3EED6869-809C-44AA-A8D4-E020DFFE6574}">
      <text>
        <r>
          <rPr>
            <b/>
            <sz val="12"/>
            <color indexed="81"/>
            <rFont val="MS P ゴシック"/>
            <family val="3"/>
            <charset val="128"/>
          </rPr>
          <t>同居家族と同じ方の場合は氏名を例のとおり記載し、住所・続柄・電話番号の入力を省略してもかまいません。</t>
        </r>
      </text>
    </comment>
    <comment ref="BU3" authorId="0" shapeId="0" xr:uid="{121F5FE9-F777-4573-A84E-FD8FF353E4BE}">
      <text>
        <r>
          <rPr>
            <b/>
            <sz val="12"/>
            <color indexed="81"/>
            <rFont val="MS P ゴシック"/>
            <family val="3"/>
            <charset val="128"/>
          </rPr>
          <t>避難時の介助について特段の配慮がいる事項の例
「ベッドからの起き上がり及び起き上がり後の座位にも支えが必要」
「車いすへの移乗にも介助が必要」
このような場合にはその内容を記載してください。</t>
        </r>
      </text>
    </comment>
    <comment ref="BW3" authorId="0" shapeId="0" xr:uid="{5C0499AA-1D7B-41DC-94B4-96F969A4A2FE}">
      <text>
        <r>
          <rPr>
            <b/>
            <sz val="12"/>
            <color indexed="81"/>
            <rFont val="MS P ゴシック"/>
            <family val="3"/>
            <charset val="128"/>
          </rPr>
          <t>有を選んだ場合は、薬剤情報の時点について入力
及び薬剤情報がわかる書類を原本に添付してください。</t>
        </r>
      </text>
    </comment>
    <comment ref="CA3" authorId="0" shapeId="0" xr:uid="{32540D3E-1A02-49AE-8BB2-D7574BB23574}">
      <text>
        <r>
          <rPr>
            <b/>
            <sz val="12"/>
            <color indexed="81"/>
            <rFont val="MS P ゴシック"/>
            <family val="3"/>
            <charset val="128"/>
          </rPr>
          <t>同居家族と同じ方の場合は住所・続柄・電話番号の入力を省略してもかまいません。</t>
        </r>
      </text>
    </comment>
    <comment ref="CH3" authorId="0" shapeId="0" xr:uid="{38B7BA26-192D-448A-BD0F-571929E47FAB}">
      <text>
        <r>
          <rPr>
            <b/>
            <sz val="12"/>
            <color indexed="81"/>
            <rFont val="MS P ゴシック"/>
            <family val="3"/>
            <charset val="128"/>
          </rPr>
          <t>大東市危機管理室に相談した上で、避難支援者を設定することがやむを得ず不可能である場合等に入力してください。</t>
        </r>
      </text>
    </comment>
    <comment ref="CI3" authorId="0" shapeId="0" xr:uid="{C8193714-0D2E-41E7-9C27-66FAEB431D53}">
      <text>
        <r>
          <rPr>
            <b/>
            <sz val="12"/>
            <color indexed="81"/>
            <rFont val="MS P ゴシック"/>
            <family val="3"/>
            <charset val="128"/>
          </rPr>
          <t>自宅から避難場所までの経路がわかる書類を原本に添付してください。
避難場所は市が開設する施設（公立の小中学校等の市職員が配置される施設）を設定するようにしてください。</t>
        </r>
      </text>
    </comment>
    <comment ref="CJ3" authorId="0" shapeId="0" xr:uid="{507A482A-D2E9-4D99-B2B8-03AC77688532}">
      <text>
        <r>
          <rPr>
            <b/>
            <sz val="12"/>
            <color indexed="81"/>
            <rFont val="MS P ゴシック"/>
            <family val="3"/>
            <charset val="128"/>
          </rPr>
          <t>自宅から避難場所までの経路がわかる書類を原本に添付してください。
避難場所は市が開設する施設（公立の小中学校等の市職員が配置される施設）を設定するようにしてください。</t>
        </r>
      </text>
    </comment>
    <comment ref="Z4" authorId="0" shapeId="0" xr:uid="{3EB73E49-9266-42D5-BDF9-C44927A6D176}">
      <text>
        <r>
          <rPr>
            <b/>
            <sz val="12"/>
            <color indexed="81"/>
            <rFont val="MS P ゴシック"/>
            <family val="3"/>
            <charset val="128"/>
          </rPr>
          <t>該当がない場合は空白にしてください。</t>
        </r>
      </text>
    </comment>
    <comment ref="AB4" authorId="0" shapeId="0" xr:uid="{2F940C4F-AEA5-4DC1-B9F5-A5C1557EA18D}">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C4" authorId="0" shapeId="0" xr:uid="{BF7D0321-06B1-4D4B-9A6B-426A321C27E2}">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D4" authorId="0" shapeId="0" xr:uid="{C8705370-5A23-463D-B3D9-84391098DE37}">
      <text>
        <r>
          <rPr>
            <b/>
            <sz val="12"/>
            <color indexed="81"/>
            <rFont val="MS P ゴシック"/>
            <family val="3"/>
            <charset val="128"/>
          </rPr>
          <t>①サービス種別②事業所名③事業所の電話番号
で入力してください。
※４事業所以上利用している場合は、利用頻度が多い等日頃の関わりや利用者の生活にとって重要度の高いものから順に３事業所まで入力してください。（福祉用具については入力不要です。）</t>
        </r>
      </text>
    </comment>
    <comment ref="AE4" authorId="0" shapeId="0" xr:uid="{E8459061-2C07-436B-A881-53AB85EBDF48}">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F4" authorId="0" shapeId="0" xr:uid="{6E708B15-5ED1-4850-A9EE-2C8799080235}">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G4" authorId="0" shapeId="0" xr:uid="{C485BF21-BE43-455B-9297-5C5901B3E351}">
      <text>
        <r>
          <rPr>
            <b/>
            <sz val="12"/>
            <color indexed="81"/>
            <rFont val="MS P ゴシック"/>
            <family val="3"/>
            <charset val="128"/>
          </rPr>
          <t>①病院名②医療分野③病院の電話番号④持病名（かかりつけ医の場合は記載不要）
で入力してください。
※４箇所以上利用している場合は、利用頻度が多い等日頃の関わりや利用者の生活にとって重要度の高いものから順に３箇所まで入力してください。</t>
        </r>
      </text>
    </comment>
    <comment ref="AK4" authorId="0" shapeId="0" xr:uid="{F3C542BA-5825-42DD-8B13-27188EFE91E0}">
      <text>
        <r>
          <rPr>
            <b/>
            <sz val="12"/>
            <color indexed="81"/>
            <rFont val="MS P ゴシック"/>
            <family val="3"/>
            <charset val="128"/>
          </rPr>
          <t>お住まいが何階建てか入力してください。
※何階に住んでいるかではなく、住んでいる建物が全体で何階建てか入力してください。</t>
        </r>
      </text>
    </comment>
    <comment ref="AL4" authorId="0" shapeId="0" xr:uid="{1979B69D-51C8-4DBC-A5D2-21964968C537}">
      <text>
        <r>
          <rPr>
            <b/>
            <sz val="11"/>
            <color indexed="81"/>
            <rFont val="MS P ゴシック"/>
            <family val="3"/>
            <charset val="128"/>
          </rPr>
          <t>「何階の」「どの方角の」「何の部屋なのか」をわかりやすく記載してください。</t>
        </r>
      </text>
    </comment>
    <comment ref="AM4" authorId="0" shapeId="0" xr:uid="{497CF47A-6A46-4852-A3A4-B65920BB060B}">
      <text>
        <r>
          <rPr>
            <b/>
            <sz val="11"/>
            <color indexed="81"/>
            <rFont val="MS P ゴシック"/>
            <family val="3"/>
            <charset val="128"/>
          </rPr>
          <t>「何階の」「どの方角か」をわかりやすく記載してください。</t>
        </r>
      </text>
    </comment>
    <comment ref="AO4" authorId="0" shapeId="0" xr:uid="{F4711AFA-ADE1-4D0B-82D9-9721780DB1A5}">
      <text>
        <r>
          <rPr>
            <b/>
            <sz val="12"/>
            <color indexed="81"/>
            <rFont val="MS P ゴシック"/>
            <family val="3"/>
            <charset val="128"/>
          </rPr>
          <t>浸水深以外に記載しておくべき事項があれば入力してください。（15文字以内）</t>
        </r>
      </text>
    </comment>
    <comment ref="AS4" authorId="0" shapeId="0" xr:uid="{8AB78191-3896-4A46-B385-B2B61717109A}">
      <text>
        <r>
          <rPr>
            <b/>
            <sz val="12"/>
            <color indexed="81"/>
            <rFont val="MS P ゴシック"/>
            <family val="3"/>
            <charset val="128"/>
          </rPr>
          <t>同居家族が２人以上いる場合は、関わりが深い方や家にいることが多い方など、代表者２人について記入してください。</t>
        </r>
      </text>
    </comment>
    <comment ref="AT4" authorId="0" shapeId="0" xr:uid="{A74C4C02-D406-4532-9C9C-BE2248A041BD}">
      <text>
        <r>
          <rPr>
            <b/>
            <sz val="12"/>
            <color indexed="81"/>
            <rFont val="MS P ゴシック"/>
            <family val="3"/>
            <charset val="128"/>
          </rPr>
          <t>５文字以内で記載してください。</t>
        </r>
      </text>
    </comment>
    <comment ref="AW4" authorId="0" shapeId="0" xr:uid="{B567FB25-AD65-4D34-91CF-91FB1E740568}">
      <text>
        <r>
          <rPr>
            <b/>
            <sz val="12"/>
            <color indexed="81"/>
            <rFont val="MS P ゴシック"/>
            <family val="3"/>
            <charset val="128"/>
          </rPr>
          <t>５文字以内で記載してください。</t>
        </r>
      </text>
    </comment>
    <comment ref="AY4" authorId="0" shapeId="0" xr:uid="{F2F8EB68-E375-4CD8-8BC7-E49AE1C40083}">
      <text>
        <r>
          <rPr>
            <b/>
            <sz val="12"/>
            <color indexed="81"/>
            <rFont val="MS P ゴシック"/>
            <family val="3"/>
            <charset val="128"/>
          </rPr>
          <t>同居家族と同じ方の場合は氏名を例のとおり記載し、住所・続柄・電話番号の入力を省略してもかまいません。</t>
        </r>
      </text>
    </comment>
    <comment ref="BU4" authorId="0" shapeId="0" xr:uid="{916CC296-B97B-4291-A241-4E9D92A0247A}">
      <text>
        <r>
          <rPr>
            <b/>
            <sz val="12"/>
            <color indexed="81"/>
            <rFont val="MS P ゴシック"/>
            <family val="3"/>
            <charset val="128"/>
          </rPr>
          <t>避難時の介助について特段の配慮がいる事項の例
「ベッドからの起き上がり及び起き上がり後の座位にも支えが必要」
「車いすへの移乗にも介助が必要」
このような場合にはその内容を記載してください。</t>
        </r>
      </text>
    </comment>
    <comment ref="BW4" authorId="0" shapeId="0" xr:uid="{582DB23E-0D93-45EC-A9FB-F94BD2A4ABE2}">
      <text>
        <r>
          <rPr>
            <b/>
            <sz val="12"/>
            <color indexed="81"/>
            <rFont val="MS P ゴシック"/>
            <family val="3"/>
            <charset val="128"/>
          </rPr>
          <t>有を選んだ場合は、薬剤情報の時点について入力
及び薬剤情報がわかる書類を原本に添付してください。</t>
        </r>
      </text>
    </comment>
    <comment ref="CA4" authorId="0" shapeId="0" xr:uid="{1FC46AB4-D05D-4D82-A1F6-3246C1CCA327}">
      <text>
        <r>
          <rPr>
            <b/>
            <sz val="12"/>
            <color indexed="81"/>
            <rFont val="MS P ゴシック"/>
            <family val="3"/>
            <charset val="128"/>
          </rPr>
          <t>同居家族と同じ方の場合は住所・続柄・電話番号の入力を省略してもかまいません。</t>
        </r>
      </text>
    </comment>
    <comment ref="CH4" authorId="0" shapeId="0" xr:uid="{C26BE515-334B-4026-BA81-FCCF7D222175}">
      <text>
        <r>
          <rPr>
            <b/>
            <sz val="12"/>
            <color indexed="81"/>
            <rFont val="MS P ゴシック"/>
            <family val="3"/>
            <charset val="128"/>
          </rPr>
          <t>大東市危機管理室に相談した上で、避難支援者を設定することがやむを得ず不可能である場合等に入力してください。</t>
        </r>
      </text>
    </comment>
    <comment ref="CI4" authorId="0" shapeId="0" xr:uid="{571FE799-6A46-4720-B54C-15C930258071}">
      <text>
        <r>
          <rPr>
            <b/>
            <sz val="12"/>
            <color indexed="81"/>
            <rFont val="MS P ゴシック"/>
            <family val="3"/>
            <charset val="128"/>
          </rPr>
          <t>自宅から避難場所までの経路がわかる書類を原本に添付してください。
避難場所は市が開設する施設（公立の小中学校等の市職員が配置される施設）を設定するようにしてください。</t>
        </r>
      </text>
    </comment>
    <comment ref="CJ4" authorId="0" shapeId="0" xr:uid="{EC22414A-9517-4C78-A130-C90188E2BD74}">
      <text>
        <r>
          <rPr>
            <b/>
            <sz val="12"/>
            <color indexed="81"/>
            <rFont val="MS P ゴシック"/>
            <family val="3"/>
            <charset val="128"/>
          </rPr>
          <t>自宅から避難場所までの経路がわかる書類を原本に添付してください。
避難場所は市が開設する施設（公立の小中学校等の市職員が配置される施設）を設定するようにしてください。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深山 彩花</author>
  </authors>
  <commentList>
    <comment ref="O26" authorId="0" shapeId="0" xr:uid="{5ED49408-FD04-45A7-94EC-70EB0B1AC40A}">
      <text>
        <r>
          <rPr>
            <b/>
            <sz val="14"/>
            <color indexed="81"/>
            <rFont val="MS P ゴシック"/>
            <family val="3"/>
            <charset val="128"/>
          </rPr>
          <t>記載例
１階　北側　リビング
※「何階の」「どの方角の」「何の部屋なのか」をわかりやすく記載してください。</t>
        </r>
      </text>
    </comment>
    <comment ref="N37" authorId="0" shapeId="0" xr:uid="{BBD36B3E-6ECC-404D-B1F1-55DD9EE9DC8F}">
      <text>
        <r>
          <rPr>
            <b/>
            <sz val="14"/>
            <color indexed="81"/>
            <rFont val="MS P ゴシック"/>
            <family val="3"/>
            <charset val="128"/>
          </rPr>
          <t>固定電話及び携帯電話の番号もしくはどちらか一方の電話番号を記載してください。</t>
        </r>
      </text>
    </comment>
    <comment ref="C51" authorId="0" shapeId="0" xr:uid="{23B68EEC-3977-4B43-8F2C-149F6EE15706}">
      <text>
        <r>
          <rPr>
            <sz val="14"/>
            <color indexed="81"/>
            <rFont val="MS P ゴシック"/>
            <family val="3"/>
            <charset val="128"/>
          </rPr>
          <t>避難時の介助について特段の配慮がいる事項の例
「ベッドからの起き上がり及び起き上がり後の座位にも支えが必要」
「車いすへの移乗にも介助が必要」
このような場合にはその内容を記載してください。</t>
        </r>
      </text>
    </comment>
  </commentList>
</comments>
</file>

<file path=xl/sharedStrings.xml><?xml version="1.0" encoding="utf-8"?>
<sst xmlns="http://schemas.openxmlformats.org/spreadsheetml/2006/main" count="11931" uniqueCount="384">
  <si>
    <t>地震時の避難場所について入力してください</t>
  </si>
  <si>
    <t>風水害時の避難場所を入力してください</t>
  </si>
  <si>
    <t>避難支援者に関する備考</t>
  </si>
  <si>
    <t>電話番号</t>
  </si>
  <si>
    <t>薬剤情報の時点について</t>
  </si>
  <si>
    <t>寝室の位置</t>
  </si>
  <si>
    <t>普段いる部屋の位置について</t>
  </si>
  <si>
    <t>その他を選んだ場合具体的に記入</t>
    <rPh sb="9" eb="12">
      <t>グタイテキ</t>
    </rPh>
    <rPh sb="13" eb="15">
      <t>キニュウ</t>
    </rPh>
    <phoneticPr fontId="1"/>
  </si>
  <si>
    <t>お住まいについて</t>
  </si>
  <si>
    <t>その他　特記事項があれば入力してください</t>
  </si>
  <si>
    <t>障害支援区分</t>
  </si>
  <si>
    <t>障害種別（身体障害者手帳）</t>
  </si>
  <si>
    <t>精神障害者保健福祉手帳の等級</t>
  </si>
  <si>
    <t>療育手帳の程度</t>
  </si>
  <si>
    <t>身体障害者手帳の等級</t>
  </si>
  <si>
    <t>障害者手帳</t>
    <phoneticPr fontId="1"/>
  </si>
  <si>
    <t>要介護認定</t>
  </si>
  <si>
    <t>FAX番号</t>
    <phoneticPr fontId="1"/>
  </si>
  <si>
    <t>メールアドレス</t>
    <phoneticPr fontId="1"/>
  </si>
  <si>
    <t>携帯番号</t>
    <phoneticPr fontId="1"/>
  </si>
  <si>
    <t>自治区名</t>
  </si>
  <si>
    <t>住所</t>
    <phoneticPr fontId="1"/>
  </si>
  <si>
    <t>生年月日</t>
  </si>
  <si>
    <t>性別</t>
  </si>
  <si>
    <t>事業所名</t>
  </si>
  <si>
    <t>作成日</t>
  </si>
  <si>
    <t>No.</t>
  </si>
  <si>
    <t>○○ケアプランセンター</t>
    <phoneticPr fontId="1"/>
  </si>
  <si>
    <t>000-000-0000</t>
    <phoneticPr fontId="1"/>
  </si>
  <si>
    <t>事業所電話番号</t>
    <rPh sb="0" eb="3">
      <t>ジギョウショ</t>
    </rPh>
    <phoneticPr fontId="1"/>
  </si>
  <si>
    <t>本様式を使用した個別避難計画作成方法</t>
    <rPh sb="0" eb="3">
      <t>ホンヨウシキ</t>
    </rPh>
    <rPh sb="4" eb="6">
      <t>シヨウ</t>
    </rPh>
    <rPh sb="8" eb="14">
      <t>コベツヒナンケイカク</t>
    </rPh>
    <rPh sb="14" eb="16">
      <t>サクセイ</t>
    </rPh>
    <rPh sb="16" eb="18">
      <t>ホウホウ</t>
    </rPh>
    <phoneticPr fontId="1"/>
  </si>
  <si>
    <t>氏名ふりがな</t>
    <phoneticPr fontId="1"/>
  </si>
  <si>
    <t>氏名</t>
    <phoneticPr fontId="1"/>
  </si>
  <si>
    <t>作成担当者氏名</t>
    <rPh sb="0" eb="2">
      <t>サクセイ</t>
    </rPh>
    <rPh sb="5" eb="7">
      <t>シメイ</t>
    </rPh>
    <phoneticPr fontId="1"/>
  </si>
  <si>
    <t>大東　花子</t>
    <rPh sb="0" eb="2">
      <t>ダイトウ</t>
    </rPh>
    <rPh sb="3" eb="5">
      <t>ハナコ</t>
    </rPh>
    <phoneticPr fontId="1"/>
  </si>
  <si>
    <t>だいとう　たろう</t>
    <phoneticPr fontId="1"/>
  </si>
  <si>
    <t>大東　太郎</t>
    <rPh sb="0" eb="2">
      <t>ダイトウ</t>
    </rPh>
    <rPh sb="3" eb="5">
      <t>タロウ</t>
    </rPh>
    <phoneticPr fontId="1"/>
  </si>
  <si>
    <t>男</t>
    <rPh sb="0" eb="1">
      <t>オトコ</t>
    </rPh>
    <phoneticPr fontId="1"/>
  </si>
  <si>
    <t>性別</t>
    <rPh sb="0" eb="2">
      <t>セイベツ</t>
    </rPh>
    <phoneticPr fontId="1"/>
  </si>
  <si>
    <t>女</t>
    <rPh sb="0" eb="1">
      <t>オンナ</t>
    </rPh>
    <phoneticPr fontId="1"/>
  </si>
  <si>
    <t>【注意事項】</t>
    <rPh sb="1" eb="5">
      <t>チュウイジコウ</t>
    </rPh>
    <phoneticPr fontId="1"/>
  </si>
  <si>
    <t>大東市谷川１丁目１番１号</t>
    <rPh sb="0" eb="2">
      <t>ダイトウ</t>
    </rPh>
    <rPh sb="2" eb="3">
      <t>シ</t>
    </rPh>
    <rPh sb="3" eb="4">
      <t>タニ</t>
    </rPh>
    <rPh sb="4" eb="5">
      <t>カワ</t>
    </rPh>
    <rPh sb="6" eb="8">
      <t>チョウメ</t>
    </rPh>
    <rPh sb="9" eb="10">
      <t>バン</t>
    </rPh>
    <rPh sb="11" eb="12">
      <t>ゴウ</t>
    </rPh>
    <phoneticPr fontId="1"/>
  </si>
  <si>
    <t>谷川</t>
    <rPh sb="0" eb="2">
      <t>タニガワ</t>
    </rPh>
    <phoneticPr fontId="1"/>
  </si>
  <si>
    <t>111-111-1111</t>
    <phoneticPr fontId="1"/>
  </si>
  <si>
    <t>222-2222-2222</t>
    <phoneticPr fontId="1"/>
  </si>
  <si>
    <t>0000@abc.ne.jp</t>
    <phoneticPr fontId="1"/>
  </si>
  <si>
    <t>333-333-3333</t>
    <phoneticPr fontId="1"/>
  </si>
  <si>
    <t>認知症の有無</t>
    <rPh sb="0" eb="3">
      <t>ニンチショウ</t>
    </rPh>
    <rPh sb="4" eb="6">
      <t>ウム</t>
    </rPh>
    <phoneticPr fontId="1"/>
  </si>
  <si>
    <t>認知症の有無</t>
    <phoneticPr fontId="1"/>
  </si>
  <si>
    <t>要介護認定</t>
    <rPh sb="0" eb="5">
      <t>ヨウカイゴニンテイ</t>
    </rPh>
    <phoneticPr fontId="1"/>
  </si>
  <si>
    <t>要介護５</t>
    <rPh sb="0" eb="3">
      <t>ヨウカイゴ</t>
    </rPh>
    <phoneticPr fontId="1"/>
  </si>
  <si>
    <t>要介護３</t>
    <rPh sb="0" eb="3">
      <t>ヨウカイゴ</t>
    </rPh>
    <phoneticPr fontId="1"/>
  </si>
  <si>
    <t>要介護１</t>
    <rPh sb="0" eb="3">
      <t>ヨウカイゴ</t>
    </rPh>
    <phoneticPr fontId="1"/>
  </si>
  <si>
    <t>要介護２</t>
    <rPh sb="0" eb="3">
      <t>ヨウカイゴ</t>
    </rPh>
    <phoneticPr fontId="1"/>
  </si>
  <si>
    <t>要介護４</t>
    <rPh sb="0" eb="3">
      <t>ヨウカイゴ</t>
    </rPh>
    <phoneticPr fontId="1"/>
  </si>
  <si>
    <t>身体、療育、精神障害者保健福祉</t>
    <rPh sb="0" eb="2">
      <t>シンタイ</t>
    </rPh>
    <rPh sb="3" eb="5">
      <t>リョウイク</t>
    </rPh>
    <rPh sb="6" eb="8">
      <t>セイシン</t>
    </rPh>
    <rPh sb="8" eb="11">
      <t>ショウガイシャ</t>
    </rPh>
    <rPh sb="11" eb="15">
      <t>ホケンフクシ</t>
    </rPh>
    <phoneticPr fontId="1"/>
  </si>
  <si>
    <t>１級（身体）</t>
    <rPh sb="1" eb="2">
      <t>キュウ</t>
    </rPh>
    <rPh sb="3" eb="5">
      <t>シンタイ</t>
    </rPh>
    <phoneticPr fontId="1"/>
  </si>
  <si>
    <t>２級（身体）</t>
    <rPh sb="1" eb="2">
      <t>キュウ</t>
    </rPh>
    <rPh sb="3" eb="5">
      <t>シンタイ</t>
    </rPh>
    <phoneticPr fontId="1"/>
  </si>
  <si>
    <t>３級（身体）</t>
    <rPh sb="1" eb="2">
      <t>キュウ</t>
    </rPh>
    <rPh sb="3" eb="5">
      <t>シンタイ</t>
    </rPh>
    <phoneticPr fontId="1"/>
  </si>
  <si>
    <t>４級（身体）</t>
    <rPh sb="1" eb="2">
      <t>キュウ</t>
    </rPh>
    <rPh sb="3" eb="5">
      <t>シンタイ</t>
    </rPh>
    <phoneticPr fontId="1"/>
  </si>
  <si>
    <t>５級（身体）</t>
    <rPh sb="1" eb="2">
      <t>キュウ</t>
    </rPh>
    <rPh sb="3" eb="5">
      <t>シンタイ</t>
    </rPh>
    <phoneticPr fontId="1"/>
  </si>
  <si>
    <t>６級（身体）</t>
    <rPh sb="1" eb="2">
      <t>キュウ</t>
    </rPh>
    <rPh sb="3" eb="5">
      <t>シンタイ</t>
    </rPh>
    <phoneticPr fontId="1"/>
  </si>
  <si>
    <t>７級（身体）</t>
    <rPh sb="1" eb="2">
      <t>キュウ</t>
    </rPh>
    <rPh sb="3" eb="5">
      <t>シンタイ</t>
    </rPh>
    <phoneticPr fontId="1"/>
  </si>
  <si>
    <t>A（療育）</t>
    <rPh sb="2" eb="4">
      <t>リョウイク</t>
    </rPh>
    <phoneticPr fontId="1"/>
  </si>
  <si>
    <t>B（療育）</t>
    <rPh sb="2" eb="4">
      <t>リョウイク</t>
    </rPh>
    <phoneticPr fontId="1"/>
  </si>
  <si>
    <t>C（療育）</t>
    <rPh sb="2" eb="4">
      <t>リョウイク</t>
    </rPh>
    <phoneticPr fontId="1"/>
  </si>
  <si>
    <t>１級（精神）</t>
    <rPh sb="1" eb="2">
      <t>キュウ</t>
    </rPh>
    <rPh sb="3" eb="5">
      <t>セイシン</t>
    </rPh>
    <phoneticPr fontId="1"/>
  </si>
  <si>
    <t>２級（精神）</t>
    <rPh sb="1" eb="2">
      <t>キュウ</t>
    </rPh>
    <rPh sb="3" eb="5">
      <t>セイシン</t>
    </rPh>
    <phoneticPr fontId="1"/>
  </si>
  <si>
    <t>３級（精神）</t>
    <rPh sb="1" eb="2">
      <t>キュウ</t>
    </rPh>
    <rPh sb="3" eb="5">
      <t>セイシン</t>
    </rPh>
    <phoneticPr fontId="1"/>
  </si>
  <si>
    <t>視覚</t>
    <rPh sb="0" eb="2">
      <t>シカク</t>
    </rPh>
    <phoneticPr fontId="1"/>
  </si>
  <si>
    <t>① 〇〇病院 ② 内科 ③ 072-●●●-〇〇〇④ ××</t>
    <phoneticPr fontId="1"/>
  </si>
  <si>
    <t>お住まいについて</t>
    <rPh sb="1" eb="2">
      <t>ス</t>
    </rPh>
    <phoneticPr fontId="1"/>
  </si>
  <si>
    <t>一軒家</t>
    <rPh sb="0" eb="3">
      <t>イッケンヤ</t>
    </rPh>
    <phoneticPr fontId="1"/>
  </si>
  <si>
    <t>マンション</t>
  </si>
  <si>
    <t>マンション</t>
    <phoneticPr fontId="1"/>
  </si>
  <si>
    <t>その他</t>
    <rPh sb="2" eb="3">
      <t>ホカ</t>
    </rPh>
    <phoneticPr fontId="1"/>
  </si>
  <si>
    <t>階数</t>
    <rPh sb="0" eb="2">
      <t>カイスウ</t>
    </rPh>
    <phoneticPr fontId="1"/>
  </si>
  <si>
    <t>木造</t>
  </si>
  <si>
    <t>鉄骨造</t>
  </si>
  <si>
    <t>鉄筋コンクリート</t>
  </si>
  <si>
    <t>不明</t>
  </si>
  <si>
    <t>お住まいの造り</t>
    <rPh sb="1" eb="2">
      <t>ス</t>
    </rPh>
    <rPh sb="5" eb="6">
      <t>ツク</t>
    </rPh>
    <phoneticPr fontId="1"/>
  </si>
  <si>
    <t>お住まいの造り</t>
    <rPh sb="1" eb="2">
      <t>ス</t>
    </rPh>
    <rPh sb="5" eb="6">
      <t>ツク</t>
    </rPh>
    <phoneticPr fontId="1"/>
  </si>
  <si>
    <t>１階　南側　居間</t>
    <phoneticPr fontId="1"/>
  </si>
  <si>
    <t>１階　北側</t>
    <phoneticPr fontId="1"/>
  </si>
  <si>
    <t>浸水の深さ（ｍ）</t>
    <phoneticPr fontId="1"/>
  </si>
  <si>
    <t>その他浸水の状況</t>
    <rPh sb="2" eb="3">
      <t>ホカ</t>
    </rPh>
    <rPh sb="3" eb="5">
      <t>シンスイ</t>
    </rPh>
    <rPh sb="6" eb="8">
      <t>ジョウキョウ</t>
    </rPh>
    <phoneticPr fontId="1"/>
  </si>
  <si>
    <t>土砂災害警戒区域等の状況</t>
  </si>
  <si>
    <t>土砂災害警戒区域等の状況</t>
    <phoneticPr fontId="1"/>
  </si>
  <si>
    <t>土砂災害特別警戒区域</t>
  </si>
  <si>
    <t>土砂災害警戒区域</t>
  </si>
  <si>
    <t>同居家族の有無</t>
  </si>
  <si>
    <t>同居家族の有無</t>
    <rPh sb="0" eb="4">
      <t>ドウキョカゾク</t>
    </rPh>
    <rPh sb="5" eb="7">
      <t>ウム</t>
    </rPh>
    <phoneticPr fontId="1"/>
  </si>
  <si>
    <t>同居家族の有無</t>
    <phoneticPr fontId="1"/>
  </si>
  <si>
    <t>同居家族の人数</t>
    <phoneticPr fontId="1"/>
  </si>
  <si>
    <t>大東　一郎</t>
    <rPh sb="0" eb="2">
      <t>ダイトウ</t>
    </rPh>
    <rPh sb="3" eb="5">
      <t>イチロウ</t>
    </rPh>
    <phoneticPr fontId="1"/>
  </si>
  <si>
    <t>長男</t>
    <rPh sb="0" eb="2">
      <t>チョウナン</t>
    </rPh>
    <phoneticPr fontId="1"/>
  </si>
  <si>
    <t>444-4444-4444</t>
    <phoneticPr fontId="1"/>
  </si>
  <si>
    <t>大東　一子</t>
    <rPh sb="0" eb="2">
      <t>ダイトウ</t>
    </rPh>
    <rPh sb="3" eb="5">
      <t>イチコ</t>
    </rPh>
    <phoneticPr fontId="1"/>
  </si>
  <si>
    <t>長女</t>
    <rPh sb="0" eb="2">
      <t>チョウジョ</t>
    </rPh>
    <phoneticPr fontId="1"/>
  </si>
  <si>
    <t>555-5555-5555</t>
    <phoneticPr fontId="1"/>
  </si>
  <si>
    <t>立つことや歩行が困難</t>
    <rPh sb="0" eb="1">
      <t>タ</t>
    </rPh>
    <rPh sb="5" eb="7">
      <t>ホコウ</t>
    </rPh>
    <rPh sb="8" eb="10">
      <t>コンナン</t>
    </rPh>
    <phoneticPr fontId="1"/>
  </si>
  <si>
    <t>音が聞こえない（聞き取りにくい）</t>
    <rPh sb="0" eb="1">
      <t>オト</t>
    </rPh>
    <rPh sb="2" eb="3">
      <t>キ</t>
    </rPh>
    <rPh sb="8" eb="9">
      <t>キ</t>
    </rPh>
    <rPh sb="10" eb="11">
      <t>ト</t>
    </rPh>
    <phoneticPr fontId="1"/>
  </si>
  <si>
    <t xml:space="preserve">物が見えない（見えにくい） </t>
    <phoneticPr fontId="1"/>
  </si>
  <si>
    <t>言葉や文字の理解がむずかしい</t>
    <phoneticPr fontId="1"/>
  </si>
  <si>
    <t>危険なことが判断できない</t>
    <phoneticPr fontId="1"/>
  </si>
  <si>
    <t>顔を見ても知人や家族とわからない</t>
    <phoneticPr fontId="1"/>
  </si>
  <si>
    <t>同居家族も支援を要する状態にある</t>
    <phoneticPr fontId="1"/>
  </si>
  <si>
    <t>歩行時に杖が必要</t>
    <phoneticPr fontId="1"/>
  </si>
  <si>
    <t>移動時に車いすが必要</t>
    <phoneticPr fontId="1"/>
  </si>
  <si>
    <t>酸素吸入</t>
    <phoneticPr fontId="1"/>
  </si>
  <si>
    <t>インシュリン注射</t>
    <phoneticPr fontId="1"/>
  </si>
  <si>
    <t>人工透析</t>
    <phoneticPr fontId="1"/>
  </si>
  <si>
    <t>その他</t>
    <rPh sb="2" eb="3">
      <t>ホカ</t>
    </rPh>
    <phoneticPr fontId="1"/>
  </si>
  <si>
    <t>○</t>
  </si>
  <si>
    <t>その他を選んだ場合具体的に記載</t>
    <rPh sb="9" eb="12">
      <t>グタイテキ</t>
    </rPh>
    <rPh sb="13" eb="15">
      <t>キサイ</t>
    </rPh>
    <phoneticPr fontId="1"/>
  </si>
  <si>
    <t>災害時配慮事項に関する特記事項</t>
    <rPh sb="0" eb="3">
      <t>サイガイジ</t>
    </rPh>
    <phoneticPr fontId="1"/>
  </si>
  <si>
    <t>避難時に携帯する必要のある薬</t>
    <phoneticPr fontId="1"/>
  </si>
  <si>
    <t>災害時に携帯する必要のある薬</t>
    <rPh sb="0" eb="3">
      <t>サイガイジ</t>
    </rPh>
    <rPh sb="4" eb="6">
      <t>ケイタイ</t>
    </rPh>
    <rPh sb="8" eb="10">
      <t>ヒツヨウ</t>
    </rPh>
    <rPh sb="13" eb="14">
      <t>クスリ</t>
    </rPh>
    <phoneticPr fontId="1"/>
  </si>
  <si>
    <t>薬剤情報</t>
    <phoneticPr fontId="1"/>
  </si>
  <si>
    <t>薬剤情報</t>
    <rPh sb="0" eb="2">
      <t>ヤクザイ</t>
    </rPh>
    <rPh sb="2" eb="4">
      <t>ジョウホウ</t>
    </rPh>
    <phoneticPr fontId="1"/>
  </si>
  <si>
    <t>避難時に必要な持ち物（薬以外）</t>
    <phoneticPr fontId="1"/>
  </si>
  <si>
    <t>補聴器</t>
    <rPh sb="0" eb="3">
      <t>ホチョウキ</t>
    </rPh>
    <phoneticPr fontId="1"/>
  </si>
  <si>
    <t>××中学校</t>
    <rPh sb="2" eb="5">
      <t>チュウガッコウ</t>
    </rPh>
    <phoneticPr fontId="1"/>
  </si>
  <si>
    <t>○○小学校</t>
    <rPh sb="2" eb="5">
      <t>ショウガッコウ</t>
    </rPh>
    <phoneticPr fontId="1"/>
  </si>
  <si>
    <t>（様式第１号）</t>
  </si>
  <si>
    <t>作成者</t>
  </si>
  <si>
    <t>事業所名:</t>
  </si>
  <si>
    <t>作成区分</t>
  </si>
  <si>
    <t>ふりがな：</t>
  </si>
  <si>
    <t>性 別</t>
  </si>
  <si>
    <t>住　所</t>
  </si>
  <si>
    <t>電　話</t>
  </si>
  <si>
    <t>携帯電話</t>
  </si>
  <si>
    <t>メール</t>
  </si>
  <si>
    <t>ＦＡＸ</t>
  </si>
  <si>
    <t>介護認定／認知症の有無</t>
  </si>
  <si>
    <t>【特記】</t>
  </si>
  <si>
    <t>主な利用サービス、事業者情報、医療機関情報及び居住実態等</t>
  </si>
  <si>
    <t>サービス</t>
  </si>
  <si>
    <t>医療機関</t>
  </si>
  <si>
    <t>住宅構造</t>
  </si>
  <si>
    <t>浸水深及び土砂災害警戒区域等の状況</t>
  </si>
  <si>
    <t>同居家族①</t>
  </si>
  <si>
    <t>同居家族②</t>
  </si>
  <si>
    <t>緊急連絡先</t>
  </si>
  <si>
    <t>連絡先①</t>
  </si>
  <si>
    <t>連絡先②</t>
  </si>
  <si>
    <t>避難時に必要な持ち物</t>
  </si>
  <si>
    <t>薬</t>
  </si>
  <si>
    <t>その他必要な持ち物</t>
  </si>
  <si>
    <t>避難支援者（又は組織名等）</t>
  </si>
  <si>
    <t>避難</t>
  </si>
  <si>
    <t>支援者①</t>
  </si>
  <si>
    <t>支援者②</t>
  </si>
  <si>
    <t>備考欄</t>
  </si>
  <si>
    <t>※避難支援者は，災害発生時に可能な範囲で避難行動要支援者（あなた）の支援を行うものであり、法的な義務や責任を負うものではありません。</t>
  </si>
  <si>
    <t>避難所（避難場所）及び避難経路</t>
  </si>
  <si>
    <t>風水害時の避難</t>
  </si>
  <si>
    <t>地震時の避難</t>
  </si>
  <si>
    <t>避難経路</t>
  </si>
  <si>
    <t>市　受　付　日</t>
  </si>
  <si>
    <t>同意欄</t>
  </si>
  <si>
    <t>□　上記の内容について、誤りがないことを確認しました。</t>
  </si>
  <si>
    <t>□　上記の内容について避難支援関係者に公表することを同意します。</t>
  </si>
  <si>
    <t>代理署名</t>
  </si>
  <si>
    <t>代理署名者氏名（自筆）：</t>
  </si>
  <si>
    <t>（避難行動要支援者との関係）</t>
  </si>
  <si>
    <t>作成区分</t>
    <rPh sb="0" eb="4">
      <t>サクセイクブン</t>
    </rPh>
    <phoneticPr fontId="1"/>
  </si>
  <si>
    <t>作成区分</t>
    <rPh sb="0" eb="4">
      <t>サクセイクブン</t>
    </rPh>
    <phoneticPr fontId="1"/>
  </si>
  <si>
    <t>①（</t>
    <phoneticPr fontId="1"/>
  </si>
  <si>
    <t>）手帳</t>
    <rPh sb="1" eb="3">
      <t>テチョウ</t>
    </rPh>
    <phoneticPr fontId="1"/>
  </si>
  <si>
    <t>○等級/程度：</t>
    <rPh sb="1" eb="3">
      <t>トウキュウ</t>
    </rPh>
    <rPh sb="4" eb="6">
      <t>テイド</t>
    </rPh>
    <phoneticPr fontId="1"/>
  </si>
  <si>
    <t>〇障害名：</t>
    <phoneticPr fontId="1"/>
  </si>
  <si>
    <t>②障害支援区分：</t>
    <phoneticPr fontId="1"/>
  </si>
  <si>
    <t>①要介護認定：</t>
    <phoneticPr fontId="1"/>
  </si>
  <si>
    <t>障害者手帳／障害支援区分</t>
    <phoneticPr fontId="1"/>
  </si>
  <si>
    <t xml:space="preserve">②認　知　症： </t>
    <phoneticPr fontId="1"/>
  </si>
  <si>
    <t>連　絡　先:</t>
    <phoneticPr fontId="1"/>
  </si>
  <si>
    <t>氏　　名</t>
    <phoneticPr fontId="1"/>
  </si>
  <si>
    <t>個 別 避 難 計 画</t>
    <rPh sb="0" eb="1">
      <t>コ</t>
    </rPh>
    <rPh sb="2" eb="3">
      <t>ベツ</t>
    </rPh>
    <rPh sb="4" eb="5">
      <t>ヒ</t>
    </rPh>
    <rPh sb="6" eb="7">
      <t>ナン</t>
    </rPh>
    <rPh sb="8" eb="9">
      <t>ケイ</t>
    </rPh>
    <rPh sb="10" eb="11">
      <t>ガ</t>
    </rPh>
    <phoneticPr fontId="1"/>
  </si>
  <si>
    <t>　</t>
    <phoneticPr fontId="1"/>
  </si>
  <si>
    <t>階</t>
    <rPh sb="0" eb="1">
      <t>カイ</t>
    </rPh>
    <phoneticPr fontId="1"/>
  </si>
  <si>
    <t>普段いる
部屋の位置</t>
    <phoneticPr fontId="1"/>
  </si>
  <si>
    <t>：　</t>
    <phoneticPr fontId="1"/>
  </si>
  <si>
    <t>：</t>
    <phoneticPr fontId="1"/>
  </si>
  <si>
    <t>ｍ</t>
    <phoneticPr fontId="1"/>
  </si>
  <si>
    <t>同居家族等</t>
    <phoneticPr fontId="1"/>
  </si>
  <si>
    <t>（</t>
    <phoneticPr fontId="1"/>
  </si>
  <si>
    <t>）名</t>
    <phoneticPr fontId="1"/>
  </si>
  <si>
    <t>・</t>
    <phoneticPr fontId="1"/>
  </si>
  <si>
    <t>続柄：　　　　　　</t>
    <phoneticPr fontId="1"/>
  </si>
  <si>
    <t>連絡先：</t>
    <phoneticPr fontId="1"/>
  </si>
  <si>
    <t>氏名：　　　　　　　　　　　</t>
    <phoneticPr fontId="1"/>
  </si>
  <si>
    <t>住所：</t>
    <phoneticPr fontId="1"/>
  </si>
  <si>
    <t>（　</t>
    <phoneticPr fontId="1"/>
  </si>
  <si>
    <t>）</t>
    <phoneticPr fontId="1"/>
  </si>
  <si>
    <t>薬剤情報添付の有無：</t>
    <phoneticPr fontId="1"/>
  </si>
  <si>
    <t>携　行　の　有　無：</t>
    <phoneticPr fontId="1"/>
  </si>
  <si>
    <t>避難場所名
（避難所）</t>
    <phoneticPr fontId="1"/>
  </si>
  <si>
    <t>避難行動要支援者の氏名 　（自筆）：</t>
    <phoneticPr fontId="1"/>
  </si>
  <si>
    <t>令和６年１月１日</t>
    <rPh sb="0" eb="2">
      <t>レイワ</t>
    </rPh>
    <rPh sb="3" eb="4">
      <t>ネン</t>
    </rPh>
    <rPh sb="5" eb="6">
      <t>ガツ</t>
    </rPh>
    <rPh sb="7" eb="8">
      <t>ニチ</t>
    </rPh>
    <phoneticPr fontId="1"/>
  </si>
  <si>
    <t>令和６年４月１日</t>
    <rPh sb="0" eb="2">
      <t>レイワ</t>
    </rPh>
    <rPh sb="3" eb="4">
      <t>ネン</t>
    </rPh>
    <rPh sb="5" eb="6">
      <t>ガツ</t>
    </rPh>
    <rPh sb="7" eb="8">
      <t>ニチ</t>
    </rPh>
    <phoneticPr fontId="1"/>
  </si>
  <si>
    <t>昭和１０年１月１日</t>
    <rPh sb="0" eb="2">
      <t>ショウワ</t>
    </rPh>
    <rPh sb="4" eb="5">
      <t>ネン</t>
    </rPh>
    <rPh sb="6" eb="7">
      <t>ガツ</t>
    </rPh>
    <rPh sb="8" eb="9">
      <t>ニチ</t>
    </rPh>
    <phoneticPr fontId="1"/>
  </si>
  <si>
    <t>有</t>
    <rPh sb="0" eb="1">
      <t>ア</t>
    </rPh>
    <phoneticPr fontId="1"/>
  </si>
  <si>
    <t>無</t>
    <rPh sb="0" eb="1">
      <t>ナ</t>
    </rPh>
    <phoneticPr fontId="1"/>
  </si>
  <si>
    <t>新規</t>
  </si>
  <si>
    <t>新規</t>
    <phoneticPr fontId="1"/>
  </si>
  <si>
    <t>更新</t>
    <rPh sb="0" eb="2">
      <t>コウシン</t>
    </rPh>
    <phoneticPr fontId="1"/>
  </si>
  <si>
    <t>同居家族①氏名</t>
    <phoneticPr fontId="1"/>
  </si>
  <si>
    <t>同居家族①続柄</t>
    <phoneticPr fontId="1"/>
  </si>
  <si>
    <t>同居家族①電話番号</t>
    <phoneticPr fontId="1"/>
  </si>
  <si>
    <t>同居家族②氏名</t>
    <phoneticPr fontId="1"/>
  </si>
  <si>
    <t>同居家族②続柄</t>
    <phoneticPr fontId="1"/>
  </si>
  <si>
    <t>同居家族②電話番号</t>
    <phoneticPr fontId="1"/>
  </si>
  <si>
    <t>緊急連絡先①氏名</t>
    <rPh sb="6" eb="8">
      <t>シメイ</t>
    </rPh>
    <phoneticPr fontId="1"/>
  </si>
  <si>
    <t>同居家族①と同じ</t>
    <rPh sb="0" eb="4">
      <t>ドウキョカゾク</t>
    </rPh>
    <rPh sb="6" eb="7">
      <t>オナ</t>
    </rPh>
    <phoneticPr fontId="1"/>
  </si>
  <si>
    <t>緊急連絡先②氏名</t>
    <rPh sb="6" eb="8">
      <t>シメイ</t>
    </rPh>
    <phoneticPr fontId="1"/>
  </si>
  <si>
    <t>同居家族②と同じ</t>
    <rPh sb="0" eb="4">
      <t>ドウキョカゾク</t>
    </rPh>
    <rPh sb="6" eb="7">
      <t>オナ</t>
    </rPh>
    <phoneticPr fontId="1"/>
  </si>
  <si>
    <t>緊急連絡先②住所</t>
    <phoneticPr fontId="1"/>
  </si>
  <si>
    <t>緊急連絡先②続柄</t>
    <phoneticPr fontId="1"/>
  </si>
  <si>
    <t>緊急連絡先②電話番号</t>
    <phoneticPr fontId="1"/>
  </si>
  <si>
    <t>緊急連絡先①住所</t>
    <phoneticPr fontId="1"/>
  </si>
  <si>
    <t>緊急連絡先①続柄</t>
    <phoneticPr fontId="1"/>
  </si>
  <si>
    <t>緊急連絡先①電話番号</t>
    <phoneticPr fontId="1"/>
  </si>
  <si>
    <t>避難支援者①氏名</t>
    <rPh sb="4" eb="5">
      <t>シャ</t>
    </rPh>
    <rPh sb="6" eb="8">
      <t>シメイ</t>
    </rPh>
    <phoneticPr fontId="1"/>
  </si>
  <si>
    <t>避難支援者①住所</t>
    <phoneticPr fontId="1"/>
  </si>
  <si>
    <t>避難支援者①続柄</t>
    <phoneticPr fontId="1"/>
  </si>
  <si>
    <t>避難支援者①電話番号</t>
    <phoneticPr fontId="1"/>
  </si>
  <si>
    <t>避難支援者②氏名</t>
    <rPh sb="4" eb="5">
      <t>シャ</t>
    </rPh>
    <rPh sb="6" eb="8">
      <t>シメイ</t>
    </rPh>
    <phoneticPr fontId="1"/>
  </si>
  <si>
    <t>避難支援者②住所</t>
    <phoneticPr fontId="1"/>
  </si>
  <si>
    <t>避難支援者②続柄</t>
    <phoneticPr fontId="1"/>
  </si>
  <si>
    <t>避難支援者②電話番号</t>
    <phoneticPr fontId="1"/>
  </si>
  <si>
    <t>○</t>
    <phoneticPr fontId="1"/>
  </si>
  <si>
    <r>
      <rPr>
        <sz val="9"/>
        <color rgb="FF000000"/>
        <rFont val="HG丸ｺﾞｼｯｸM-PRO"/>
        <family val="3"/>
        <charset val="128"/>
      </rPr>
      <t>避難行動要支援者</t>
    </r>
    <r>
      <rPr>
        <sz val="11"/>
        <color rgb="FF000000"/>
        <rFont val="HG丸ｺﾞｼｯｸM-PRO"/>
        <family val="3"/>
        <charset val="128"/>
      </rPr>
      <t xml:space="preserve">
</t>
    </r>
    <r>
      <rPr>
        <sz val="14"/>
        <color rgb="FF000000"/>
        <rFont val="HG丸ｺﾞｼｯｸM-PRO"/>
        <family val="3"/>
        <charset val="128"/>
      </rPr>
      <t>氏　名</t>
    </r>
    <phoneticPr fontId="1"/>
  </si>
  <si>
    <t>■地図添付</t>
    <rPh sb="1" eb="3">
      <t>チズ</t>
    </rPh>
    <rPh sb="3" eb="5">
      <t>テンプ</t>
    </rPh>
    <phoneticPr fontId="1"/>
  </si>
  <si>
    <t>・</t>
    <phoneticPr fontId="1"/>
  </si>
  <si>
    <t>　　　　　年　　　　　月　　　　　日</t>
    <phoneticPr fontId="1"/>
  </si>
  <si>
    <t>・</t>
    <phoneticPr fontId="1"/>
  </si>
  <si>
    <t>現在）</t>
    <phoneticPr fontId="1"/>
  </si>
  <si>
    <t>災害時に配慮が必要な事項（該当するもの全てに☑）</t>
  </si>
  <si>
    <t>加入して
いる自治会</t>
    <rPh sb="0" eb="2">
      <t>カニュウ</t>
    </rPh>
    <rPh sb="7" eb="9">
      <t>ジチ</t>
    </rPh>
    <rPh sb="9" eb="10">
      <t>カイ</t>
    </rPh>
    <phoneticPr fontId="1"/>
  </si>
  <si>
    <t>加入自治会</t>
    <rPh sb="0" eb="2">
      <t>カニュウ</t>
    </rPh>
    <rPh sb="2" eb="5">
      <t>ジチカイ</t>
    </rPh>
    <phoneticPr fontId="1"/>
  </si>
  <si>
    <t>谷川</t>
    <rPh sb="0" eb="2">
      <t>タニガワ</t>
    </rPh>
    <phoneticPr fontId="1"/>
  </si>
  <si>
    <t>利用しているサービス１</t>
    <phoneticPr fontId="1"/>
  </si>
  <si>
    <t>利用しているサービス２</t>
  </si>
  <si>
    <t>利用しているサービス３</t>
  </si>
  <si>
    <t>①通所介護 ② デイサービス〇〇 ③ 072-●●●-〇〇〇</t>
    <phoneticPr fontId="1"/>
  </si>
  <si>
    <t>①訪問介護 ② ヘルパーステーション〇〇 ③ 072-●●●-〇〇〇</t>
    <phoneticPr fontId="1"/>
  </si>
  <si>
    <t>①訪問看護② ヘルパーステーション〇〇 ③ 072-●●●-〇〇〇</t>
    <rPh sb="3" eb="5">
      <t>カンゴ</t>
    </rPh>
    <phoneticPr fontId="1"/>
  </si>
  <si>
    <t>かかりつけ医又は持病により日頃通院している医療機関の情報１</t>
    <phoneticPr fontId="1"/>
  </si>
  <si>
    <t>かかりつけ医又は持病により日頃通院している医療機関の情報２</t>
  </si>
  <si>
    <t>かかりつけ医又は持病により日頃通院している医療機関の情報３</t>
  </si>
  <si>
    <t>個別避難計画提出用チェックリスト</t>
    <rPh sb="0" eb="2">
      <t>コベツ</t>
    </rPh>
    <rPh sb="2" eb="4">
      <t>ヒナン</t>
    </rPh>
    <rPh sb="4" eb="6">
      <t>ケイカク</t>
    </rPh>
    <rPh sb="6" eb="8">
      <t>テイシュツ</t>
    </rPh>
    <rPh sb="8" eb="9">
      <t>ヨウ</t>
    </rPh>
    <phoneticPr fontId="1"/>
  </si>
  <si>
    <t>１　基本情報</t>
    <rPh sb="2" eb="4">
      <t>キホン</t>
    </rPh>
    <rPh sb="4" eb="6">
      <t>ジョウホウ</t>
    </rPh>
    <phoneticPr fontId="1"/>
  </si>
  <si>
    <t>事業所名</t>
    <rPh sb="0" eb="3">
      <t>ジギョウショ</t>
    </rPh>
    <rPh sb="3" eb="4">
      <t>メイ</t>
    </rPh>
    <phoneticPr fontId="1"/>
  </si>
  <si>
    <t>連番</t>
    <rPh sb="0" eb="2">
      <t>レンバン</t>
    </rPh>
    <phoneticPr fontId="1"/>
  </si>
  <si>
    <t>チェック</t>
    <phoneticPr fontId="1"/>
  </si>
  <si>
    <t>✓</t>
    <phoneticPr fontId="1"/>
  </si>
  <si>
    <t>３　避難行動要支援者の基本情報</t>
    <phoneticPr fontId="1"/>
  </si>
  <si>
    <t>４　避難時に必要な情報</t>
    <phoneticPr fontId="1"/>
  </si>
  <si>
    <r>
      <t>大阪府軽費老人ホームの設備及び運営に関する基準を定める条例
（平成24年11月1日条例第112号）
第9条第1項
「軽費老人ホームは、非常災害に備え、消火設備その他の災害対策に必要な設備を設けるとともに、</t>
    </r>
    <r>
      <rPr>
        <u/>
        <sz val="11"/>
        <color theme="1"/>
        <rFont val="游ゴシック"/>
        <family val="3"/>
        <charset val="128"/>
        <scheme val="minor"/>
      </rPr>
      <t>災害対策に対する具体的な計画を立て</t>
    </r>
    <r>
      <rPr>
        <sz val="11"/>
        <color theme="1"/>
        <rFont val="游ゴシック"/>
        <family val="2"/>
        <charset val="128"/>
        <scheme val="minor"/>
      </rPr>
      <t>、関係機関への通報及び連携のための体制を整備し、並びにこれらを定期的に職員に周知しなければならない。」
同条第2項
「軽費老人ホームは、非常災害に備えるため、</t>
    </r>
    <r>
      <rPr>
        <u/>
        <sz val="11"/>
        <color theme="1"/>
        <rFont val="游ゴシック"/>
        <family val="3"/>
        <charset val="128"/>
        <scheme val="minor"/>
      </rPr>
      <t>定期的に避難、救助等の訓練を行わなければならない。</t>
    </r>
    <r>
      <rPr>
        <sz val="11"/>
        <color theme="1"/>
        <rFont val="游ゴシック"/>
        <family val="2"/>
        <charset val="128"/>
        <scheme val="minor"/>
      </rPr>
      <t>」</t>
    </r>
    <rPh sb="51" eb="52">
      <t>ダイ</t>
    </rPh>
    <rPh sb="53" eb="54">
      <t>ジョウ</t>
    </rPh>
    <rPh sb="54" eb="55">
      <t>ダイ</t>
    </rPh>
    <rPh sb="56" eb="57">
      <t>コウ</t>
    </rPh>
    <rPh sb="172" eb="174">
      <t>ドウジョウ</t>
    </rPh>
    <rPh sb="174" eb="175">
      <t>ダイ</t>
    </rPh>
    <rPh sb="176" eb="177">
      <t>コウ</t>
    </rPh>
    <phoneticPr fontId="1"/>
  </si>
  <si>
    <t>不要</t>
    <rPh sb="0" eb="2">
      <t>フヨウ</t>
    </rPh>
    <phoneticPr fontId="1"/>
  </si>
  <si>
    <t>軽費老人ホーム
（ケアハウス）</t>
    <rPh sb="0" eb="2">
      <t>ケイヒ</t>
    </rPh>
    <rPh sb="2" eb="4">
      <t>ロウジン</t>
    </rPh>
    <phoneticPr fontId="1"/>
  </si>
  <si>
    <r>
      <t>指定地域密着型サービスの事業の人員、設備及び運営に関する基準
（平成18年3月14日号外厚生労働省令第34号）
第32条第1項（準用）
「指定地域密着型介護老人福祉施設入居者生活介護事業者は、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rPh sb="57" eb="58">
      <t>ダイ</t>
    </rPh>
    <rPh sb="60" eb="61">
      <t>ジョウ</t>
    </rPh>
    <rPh sb="61" eb="62">
      <t>ダイ</t>
    </rPh>
    <rPh sb="63" eb="64">
      <t>コウ</t>
    </rPh>
    <rPh sb="65" eb="67">
      <t>ジュンヨウ</t>
    </rPh>
    <phoneticPr fontId="1"/>
  </si>
  <si>
    <t>地域密着型介護老人福祉施設
（地域密着型特別養護老人ホーム）</t>
    <rPh sb="0" eb="5">
      <t>チイキミッチャクガタ</t>
    </rPh>
    <rPh sb="5" eb="9">
      <t>カイゴロウジン</t>
    </rPh>
    <rPh sb="9" eb="11">
      <t>フクシ</t>
    </rPh>
    <rPh sb="11" eb="13">
      <t>シセツ</t>
    </rPh>
    <rPh sb="15" eb="20">
      <t>チイキミッチャクガタ</t>
    </rPh>
    <rPh sb="20" eb="26">
      <t>トクベツヨウゴロウジン</t>
    </rPh>
    <phoneticPr fontId="1"/>
  </si>
  <si>
    <r>
      <t>指定地域密着型サービスの事業の人員、設備及び運営に関する基準
（平成18年3月14日号外厚生労働省令第34号）
第32条第1項（準用）
「指定地域密着型特定施設入居者生活介護事業者は、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rPh sb="57" eb="58">
      <t>ダイ</t>
    </rPh>
    <rPh sb="60" eb="61">
      <t>ジョウ</t>
    </rPh>
    <rPh sb="61" eb="62">
      <t>ダイ</t>
    </rPh>
    <rPh sb="63" eb="64">
      <t>コウ</t>
    </rPh>
    <rPh sb="65" eb="67">
      <t>ジュンヨウ</t>
    </rPh>
    <phoneticPr fontId="1"/>
  </si>
  <si>
    <t>地域密着型特定施設
（地域密着型介護付き
有料老人ホーム）</t>
    <rPh sb="11" eb="13">
      <t>チイキ</t>
    </rPh>
    <rPh sb="13" eb="15">
      <t>ミッチャク</t>
    </rPh>
    <rPh sb="15" eb="16">
      <t>ガタ</t>
    </rPh>
    <rPh sb="16" eb="18">
      <t>カイゴ</t>
    </rPh>
    <phoneticPr fontId="1"/>
  </si>
  <si>
    <r>
      <t>指定地域密着型サービスの事業の人員、設備及び運営に関する基準
（平成18年3月14日号外厚生労働省令第34号）
第82条の2第1項（準用）
「指定認知症対応型共同生活介護事業者は、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rPh sb="57" eb="58">
      <t>ダイ</t>
    </rPh>
    <rPh sb="60" eb="61">
      <t>ジョウ</t>
    </rPh>
    <rPh sb="63" eb="64">
      <t>ダイ</t>
    </rPh>
    <rPh sb="65" eb="66">
      <t>コウ</t>
    </rPh>
    <rPh sb="67" eb="69">
      <t>ジュンヨウ</t>
    </rPh>
    <phoneticPr fontId="1"/>
  </si>
  <si>
    <t>認知症対応型共同生活介護
（グループホーム）</t>
    <rPh sb="0" eb="3">
      <t>ニンチショウ</t>
    </rPh>
    <rPh sb="3" eb="6">
      <t>タイオウガタ</t>
    </rPh>
    <rPh sb="6" eb="10">
      <t>キョウドウセイカツ</t>
    </rPh>
    <rPh sb="10" eb="12">
      <t>カイゴ</t>
    </rPh>
    <phoneticPr fontId="1"/>
  </si>
  <si>
    <r>
      <t>指定居宅サービス等の事業の人員、設備及び運営に関する基準
（平成11年3月31日号外厚生省令第37号）
第103条第1項（準用）
「指定特定施設入居者生活介護事業者は、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phoneticPr fontId="1"/>
  </si>
  <si>
    <t>特定施設
（介護付き有料老人ホーム）</t>
    <rPh sb="0" eb="2">
      <t>トクテイ</t>
    </rPh>
    <rPh sb="2" eb="4">
      <t>シセツ</t>
    </rPh>
    <rPh sb="6" eb="9">
      <t>カイゴツ</t>
    </rPh>
    <rPh sb="10" eb="12">
      <t>ユウリョウ</t>
    </rPh>
    <rPh sb="12" eb="14">
      <t>ロウジン</t>
    </rPh>
    <phoneticPr fontId="1"/>
  </si>
  <si>
    <r>
      <t>介護医療院の人員、施設及び設備並びに運営に関する基準
（平成30年1月18日号外厚生労働省令第5号）
第32条第1項
「介護医療院は、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52" eb="53">
      <t>ダイ</t>
    </rPh>
    <rPh sb="55" eb="56">
      <t>ジョウ</t>
    </rPh>
    <rPh sb="56" eb="57">
      <t>ダイ</t>
    </rPh>
    <rPh sb="58" eb="59">
      <t>コウ</t>
    </rPh>
    <phoneticPr fontId="1"/>
  </si>
  <si>
    <t>介護医療院
※ユニット型も同様</t>
    <rPh sb="0" eb="2">
      <t>カイゴ</t>
    </rPh>
    <rPh sb="2" eb="5">
      <t>イリョウイン</t>
    </rPh>
    <phoneticPr fontId="1"/>
  </si>
  <si>
    <r>
      <t>介護老人保健施設の人員、施設及び設備並びに運営に関する基準
（平成11年3月31日号外厚生省令第40号）
第28条第1項
「介護老人保健施設は、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phoneticPr fontId="1"/>
  </si>
  <si>
    <t>介護老人保健施設
※ユニット型も同様</t>
    <rPh sb="0" eb="2">
      <t>カイゴ</t>
    </rPh>
    <rPh sb="2" eb="4">
      <t>ロウジン</t>
    </rPh>
    <rPh sb="4" eb="6">
      <t>ホケン</t>
    </rPh>
    <rPh sb="6" eb="8">
      <t>シセツ</t>
    </rPh>
    <phoneticPr fontId="1"/>
  </si>
  <si>
    <r>
      <t>「指定介護老人福祉施設の人員、設備及び運営に関する基準」
（平成11年3月31日号外厚生省令第39号）
第26条第1項
「指定介護老人福祉施設は、</t>
    </r>
    <r>
      <rPr>
        <u/>
        <sz val="11"/>
        <color theme="1"/>
        <rFont val="游ゴシック"/>
        <family val="3"/>
        <charset val="128"/>
        <scheme val="minor"/>
      </rPr>
      <t>非常災害に関する具体的計画を立て</t>
    </r>
    <r>
      <rPr>
        <sz val="11"/>
        <color theme="1"/>
        <rFont val="游ゴシック"/>
        <family val="2"/>
        <charset val="128"/>
        <scheme val="minor"/>
      </rPr>
      <t>、非常災害時の関係機関への通報及び連携体制を整備し、それらを定期的に従業者に周知するとともに、</t>
    </r>
    <r>
      <rPr>
        <u/>
        <sz val="11"/>
        <color theme="1"/>
        <rFont val="游ゴシック"/>
        <family val="3"/>
        <charset val="128"/>
        <scheme val="minor"/>
      </rPr>
      <t>定期的に避難、救出その他必要な訓練を行わなければならない。</t>
    </r>
    <r>
      <rPr>
        <sz val="11"/>
        <color theme="1"/>
        <rFont val="游ゴシック"/>
        <family val="2"/>
        <charset val="128"/>
        <scheme val="minor"/>
      </rPr>
      <t>」</t>
    </r>
    <rPh sb="1" eb="3">
      <t>シテイ</t>
    </rPh>
    <rPh sb="3" eb="5">
      <t>カイゴ</t>
    </rPh>
    <rPh sb="5" eb="7">
      <t>ロウジン</t>
    </rPh>
    <rPh sb="7" eb="9">
      <t>フクシ</t>
    </rPh>
    <rPh sb="9" eb="11">
      <t>シセツ</t>
    </rPh>
    <rPh sb="12" eb="14">
      <t>ジンイン</t>
    </rPh>
    <rPh sb="15" eb="17">
      <t>セツビ</t>
    </rPh>
    <rPh sb="17" eb="18">
      <t>オヨ</t>
    </rPh>
    <rPh sb="19" eb="21">
      <t>ウンエイ</t>
    </rPh>
    <rPh sb="22" eb="23">
      <t>カン</t>
    </rPh>
    <rPh sb="25" eb="27">
      <t>キジュン</t>
    </rPh>
    <rPh sb="30" eb="32">
      <t>ヘイセイ</t>
    </rPh>
    <rPh sb="34" eb="35">
      <t>ネン</t>
    </rPh>
    <rPh sb="36" eb="37">
      <t>ガツ</t>
    </rPh>
    <rPh sb="39" eb="40">
      <t>ニチ</t>
    </rPh>
    <rPh sb="40" eb="42">
      <t>ゴウガイ</t>
    </rPh>
    <rPh sb="42" eb="45">
      <t>コウセイショウ</t>
    </rPh>
    <rPh sb="45" eb="46">
      <t>レイ</t>
    </rPh>
    <rPh sb="46" eb="47">
      <t>ダイ</t>
    </rPh>
    <rPh sb="49" eb="50">
      <t>ゴウ</t>
    </rPh>
    <rPh sb="53" eb="54">
      <t>ダイ</t>
    </rPh>
    <rPh sb="56" eb="57">
      <t>ジョウ</t>
    </rPh>
    <rPh sb="57" eb="58">
      <t>ダイ</t>
    </rPh>
    <rPh sb="59" eb="60">
      <t>コウ</t>
    </rPh>
    <phoneticPr fontId="1"/>
  </si>
  <si>
    <t>介護老人福祉施設
（特別養護老人ホーム）
※ユニット型も同様</t>
    <rPh sb="0" eb="2">
      <t>カイゴ</t>
    </rPh>
    <rPh sb="2" eb="4">
      <t>ロウジン</t>
    </rPh>
    <rPh sb="4" eb="8">
      <t>フクシシセツ</t>
    </rPh>
    <rPh sb="10" eb="16">
      <t>トクベツヨウゴロウジン</t>
    </rPh>
    <rPh sb="26" eb="27">
      <t>ガタ</t>
    </rPh>
    <rPh sb="28" eb="30">
      <t>ドウヨウ</t>
    </rPh>
    <phoneticPr fontId="1"/>
  </si>
  <si>
    <t>根拠</t>
    <rPh sb="0" eb="2">
      <t>コンキョ</t>
    </rPh>
    <phoneticPr fontId="1"/>
  </si>
  <si>
    <t>作成要否</t>
    <rPh sb="0" eb="2">
      <t>サクセイ</t>
    </rPh>
    <rPh sb="2" eb="4">
      <t>ヨウヒ</t>
    </rPh>
    <phoneticPr fontId="1"/>
  </si>
  <si>
    <t>種別</t>
    <rPh sb="0" eb="2">
      <t>シュベツ</t>
    </rPh>
    <phoneticPr fontId="1"/>
  </si>
  <si>
    <t>介護保険施設等の入所による個別避難計画の作成要否整理表</t>
    <rPh sb="0" eb="4">
      <t>カイゴホケン</t>
    </rPh>
    <rPh sb="4" eb="6">
      <t>シセツ</t>
    </rPh>
    <rPh sb="6" eb="7">
      <t>トウ</t>
    </rPh>
    <rPh sb="8" eb="10">
      <t>ニュウショ</t>
    </rPh>
    <rPh sb="13" eb="19">
      <t>コベツヒナンケイカク</t>
    </rPh>
    <rPh sb="20" eb="22">
      <t>サクセイ</t>
    </rPh>
    <rPh sb="22" eb="24">
      <t>ヨウヒ</t>
    </rPh>
    <rPh sb="24" eb="27">
      <t>セイリヒョウ</t>
    </rPh>
    <phoneticPr fontId="1"/>
  </si>
  <si>
    <t>対象外施設はこちらをクリックして参照</t>
    <rPh sb="0" eb="3">
      <t>タイショウガイ</t>
    </rPh>
    <rPh sb="3" eb="5">
      <t>シセツ</t>
    </rPh>
    <rPh sb="16" eb="18">
      <t>サンショウ</t>
    </rPh>
    <phoneticPr fontId="1"/>
  </si>
  <si>
    <t>５　同意の確認</t>
    <phoneticPr fontId="1"/>
  </si>
  <si>
    <t>セルが赤くなっているところは原則入力必須箇所です。
赤いセルがなくなるまで、入力用シートに情報を入力してください。</t>
    <rPh sb="3" eb="4">
      <t>アカ</t>
    </rPh>
    <rPh sb="14" eb="16">
      <t>ゲンソク</t>
    </rPh>
    <rPh sb="16" eb="18">
      <t>ニュウリョク</t>
    </rPh>
    <rPh sb="18" eb="20">
      <t>ヒッス</t>
    </rPh>
    <rPh sb="20" eb="22">
      <t>カショ</t>
    </rPh>
    <rPh sb="26" eb="27">
      <t>アカ</t>
    </rPh>
    <rPh sb="38" eb="41">
      <t>ニュウリョクヨウ</t>
    </rPh>
    <rPh sb="45" eb="47">
      <t>ジョウホウ</t>
    </rPh>
    <rPh sb="48" eb="50">
      <t>ニュウリョク</t>
    </rPh>
    <phoneticPr fontId="1"/>
  </si>
  <si>
    <t>100名以上作成することが必要な場合は、このファイルをコピーしてご使用ください。</t>
    <rPh sb="3" eb="4">
      <t>メイ</t>
    </rPh>
    <rPh sb="4" eb="6">
      <t>イジョウ</t>
    </rPh>
    <rPh sb="6" eb="8">
      <t>サクセイ</t>
    </rPh>
    <rPh sb="13" eb="15">
      <t>ヒツヨウ</t>
    </rPh>
    <rPh sb="16" eb="18">
      <t>バアイ</t>
    </rPh>
    <rPh sb="33" eb="35">
      <t>シヨウ</t>
    </rPh>
    <phoneticPr fontId="1"/>
  </si>
  <si>
    <r>
      <t>②</t>
    </r>
    <r>
      <rPr>
        <b/>
        <u/>
        <sz val="11"/>
        <color theme="1"/>
        <rFont val="游ゴシック"/>
        <family val="3"/>
        <charset val="128"/>
        <scheme val="minor"/>
      </rPr>
      <t>「内容チェックリスト」シート</t>
    </r>
    <r>
      <rPr>
        <sz val="11"/>
        <color theme="1"/>
        <rFont val="游ゴシック"/>
        <family val="2"/>
        <charset val="128"/>
        <scheme val="minor"/>
      </rPr>
      <t>で記載に漏れや間違いがないか、事業所単位で確認してください。※緊急連絡先及び避難支援者は最低でも１名以上設定してください。</t>
    </r>
    <rPh sb="2" eb="4">
      <t>ナイヨウ</t>
    </rPh>
    <rPh sb="16" eb="18">
      <t>キサイ</t>
    </rPh>
    <rPh sb="19" eb="20">
      <t>モ</t>
    </rPh>
    <rPh sb="22" eb="24">
      <t>マチガ</t>
    </rPh>
    <rPh sb="30" eb="33">
      <t>ジギョウショ</t>
    </rPh>
    <rPh sb="33" eb="35">
      <t>タンイ</t>
    </rPh>
    <rPh sb="36" eb="38">
      <t>カクニン</t>
    </rPh>
    <rPh sb="46" eb="50">
      <t>キンキュ</t>
    </rPh>
    <rPh sb="50" eb="51">
      <t>サキ</t>
    </rPh>
    <rPh sb="51" eb="52">
      <t>オヨ</t>
    </rPh>
    <rPh sb="53" eb="58">
      <t>ヒナンシエンシャ</t>
    </rPh>
    <rPh sb="59" eb="61">
      <t>サイテイ</t>
    </rPh>
    <rPh sb="64" eb="65">
      <t>メイ</t>
    </rPh>
    <rPh sb="65" eb="67">
      <t>イジョウ</t>
    </rPh>
    <rPh sb="67" eb="69">
      <t>セッテイ</t>
    </rPh>
    <phoneticPr fontId="1"/>
  </si>
  <si>
    <t>「入力用」
シート
へジャンプ</t>
    <rPh sb="1" eb="4">
      <t>ニュウリョクヨウ</t>
    </rPh>
    <phoneticPr fontId="1"/>
  </si>
  <si>
    <t>「内容チェック
リスト」シート
へジャンプ</t>
    <phoneticPr fontId="1"/>
  </si>
  <si>
    <t>内容チェックリストに戻る</t>
  </si>
  <si>
    <r>
      <t>この様式は、個別避難計画に関する情報を</t>
    </r>
    <r>
      <rPr>
        <b/>
        <sz val="11"/>
        <color rgb="FFFF0000"/>
        <rFont val="游ゴシック"/>
        <family val="3"/>
        <charset val="128"/>
        <scheme val="minor"/>
      </rPr>
      <t>表形式で入力した後、自動で個票化</t>
    </r>
    <r>
      <rPr>
        <sz val="11"/>
        <color theme="1"/>
        <rFont val="游ゴシック"/>
        <family val="2"/>
        <charset val="128"/>
        <scheme val="minor"/>
      </rPr>
      <t>して保管・印刷できるようになっています。また、記入漏れや記入間違いをおおむね防ぐこともできます。</t>
    </r>
    <rPh sb="2" eb="4">
      <t>ヨウシキ</t>
    </rPh>
    <rPh sb="6" eb="10">
      <t>コベツヒナン</t>
    </rPh>
    <rPh sb="10" eb="12">
      <t>ケイカク</t>
    </rPh>
    <rPh sb="13" eb="14">
      <t>カン</t>
    </rPh>
    <rPh sb="16" eb="18">
      <t>ジョウホウ</t>
    </rPh>
    <rPh sb="19" eb="22">
      <t>ヒョウケイシキ</t>
    </rPh>
    <rPh sb="23" eb="25">
      <t>ニュウリョク</t>
    </rPh>
    <rPh sb="27" eb="28">
      <t>アト</t>
    </rPh>
    <rPh sb="29" eb="31">
      <t>ジドウ</t>
    </rPh>
    <rPh sb="32" eb="34">
      <t>コヒョウ</t>
    </rPh>
    <rPh sb="34" eb="35">
      <t>カ</t>
    </rPh>
    <rPh sb="37" eb="39">
      <t>ホカン</t>
    </rPh>
    <rPh sb="40" eb="42">
      <t>インサツ</t>
    </rPh>
    <rPh sb="58" eb="61">
      <t>キニュウモ</t>
    </rPh>
    <rPh sb="63" eb="65">
      <t>キニュウ</t>
    </rPh>
    <rPh sb="65" eb="67">
      <t>マチガ</t>
    </rPh>
    <rPh sb="73" eb="74">
      <t>フセ</t>
    </rPh>
    <phoneticPr fontId="1"/>
  </si>
  <si>
    <r>
      <t>③「入力用」シートへの入力が完了したら、</t>
    </r>
    <r>
      <rPr>
        <b/>
        <u/>
        <sz val="11"/>
        <color theme="1"/>
        <rFont val="游ゴシック"/>
        <family val="3"/>
        <charset val="128"/>
        <scheme val="minor"/>
      </rPr>
      <t>「出力用」シートに内容が自動で反映</t>
    </r>
    <r>
      <rPr>
        <sz val="11"/>
        <color theme="1"/>
        <rFont val="游ゴシック"/>
        <family val="2"/>
        <charset val="128"/>
        <scheme val="minor"/>
      </rPr>
      <t>されているので、赤いセル（未入力箇所）がないか確認してから必要なページを印刷し、避難行動要支援者の署名を得た上で、その写しを避難行動要支援者や避難支援者へ配布してください。このデータごと大東市電子申請システムによりアップロード（新規作成用）してください。</t>
    </r>
    <rPh sb="2" eb="4">
      <t>ニュウリョク</t>
    </rPh>
    <rPh sb="4" eb="5">
      <t>ヨウ</t>
    </rPh>
    <rPh sb="11" eb="13">
      <t>ニュウリョク</t>
    </rPh>
    <rPh sb="14" eb="16">
      <t>カンリョウ</t>
    </rPh>
    <rPh sb="21" eb="24">
      <t>シュツリョクヨウ</t>
    </rPh>
    <rPh sb="29" eb="31">
      <t>ナイヨウ</t>
    </rPh>
    <rPh sb="32" eb="34">
      <t>ジドウ</t>
    </rPh>
    <rPh sb="35" eb="37">
      <t>ハンエイ</t>
    </rPh>
    <rPh sb="50" eb="53">
      <t>ミニュウリョク</t>
    </rPh>
    <rPh sb="53" eb="55">
      <t>カショ</t>
    </rPh>
    <rPh sb="60" eb="62">
      <t>カクニン</t>
    </rPh>
    <rPh sb="66" eb="68">
      <t>ヒツヨウ</t>
    </rPh>
    <rPh sb="73" eb="75">
      <t>インサツ</t>
    </rPh>
    <rPh sb="77" eb="85">
      <t>ヒナンコウドウヨウシエンシャ</t>
    </rPh>
    <rPh sb="86" eb="88">
      <t>ショメイ</t>
    </rPh>
    <rPh sb="89" eb="90">
      <t>エ</t>
    </rPh>
    <rPh sb="91" eb="92">
      <t>ウエ</t>
    </rPh>
    <rPh sb="96" eb="97">
      <t>ウツ</t>
    </rPh>
    <rPh sb="99" eb="107">
      <t>ヒナンコウドウヨウシエンシャ</t>
    </rPh>
    <rPh sb="108" eb="113">
      <t>ヒナンシエンシャ</t>
    </rPh>
    <rPh sb="114" eb="116">
      <t>ハイフ</t>
    </rPh>
    <rPh sb="130" eb="133">
      <t>ダイトウシ</t>
    </rPh>
    <rPh sb="133" eb="135">
      <t>デンシ</t>
    </rPh>
    <rPh sb="135" eb="137">
      <t>シンセイ</t>
    </rPh>
    <rPh sb="151" eb="153">
      <t>シンキ</t>
    </rPh>
    <rPh sb="153" eb="155">
      <t>サクセイ</t>
    </rPh>
    <rPh sb="155" eb="156">
      <t>ヨウ</t>
    </rPh>
    <phoneticPr fontId="1"/>
  </si>
  <si>
    <t>④完成したExcelのデータを大東電子申請システムを利用してアップロードしてください。</t>
    <rPh sb="1" eb="3">
      <t>カンセイ</t>
    </rPh>
    <rPh sb="26" eb="28">
      <t>リヨウ</t>
    </rPh>
    <phoneticPr fontId="1"/>
  </si>
  <si>
    <t>作成者欄</t>
    <rPh sb="0" eb="3">
      <t>サクセイシャ</t>
    </rPh>
    <rPh sb="3" eb="4">
      <t>ラン</t>
    </rPh>
    <phoneticPr fontId="1"/>
  </si>
  <si>
    <t>チェック日：</t>
    <rPh sb="4" eb="5">
      <t>ヒ</t>
    </rPh>
    <phoneticPr fontId="1"/>
  </si>
  <si>
    <t>連絡先電話番号</t>
    <rPh sb="0" eb="3">
      <t>レンラクサキ</t>
    </rPh>
    <rPh sb="3" eb="5">
      <t>デンワ</t>
    </rPh>
    <rPh sb="5" eb="7">
      <t>バンゴウ</t>
    </rPh>
    <phoneticPr fontId="1"/>
  </si>
  <si>
    <t>備考欄</t>
    <rPh sb="0" eb="2">
      <t>ビコウ</t>
    </rPh>
    <rPh sb="2" eb="3">
      <t>ラン</t>
    </rPh>
    <phoneticPr fontId="1"/>
  </si>
  <si>
    <t>２　作成の前提事項</t>
    <phoneticPr fontId="1"/>
  </si>
  <si>
    <t>前　提　条　件</t>
    <rPh sb="0" eb="1">
      <t>マエ</t>
    </rPh>
    <rPh sb="2" eb="3">
      <t>テイ</t>
    </rPh>
    <rPh sb="4" eb="5">
      <t>ジョウ</t>
    </rPh>
    <rPh sb="6" eb="7">
      <t>ケン</t>
    </rPh>
    <phoneticPr fontId="1"/>
  </si>
  <si>
    <r>
      <t>　避難行動要支援者は</t>
    </r>
    <r>
      <rPr>
        <b/>
        <u/>
        <sz val="12"/>
        <color theme="1"/>
        <rFont val="HG丸ｺﾞｼｯｸM-PRO"/>
        <family val="3"/>
        <charset val="128"/>
      </rPr>
      <t>大東市内に在住していますか。</t>
    </r>
    <r>
      <rPr>
        <sz val="12"/>
        <color theme="1"/>
        <rFont val="HG丸ｺﾞｼｯｸM-PRO"/>
        <family val="3"/>
        <charset val="128"/>
      </rPr>
      <t xml:space="preserve">
</t>
    </r>
    <r>
      <rPr>
        <u/>
        <sz val="12"/>
        <color theme="1"/>
        <rFont val="HG丸ｺﾞｼｯｸM-PRO"/>
        <family val="3"/>
        <charset val="128"/>
      </rPr>
      <t>（ただし、住宅型有料老人ホーム又はサービス付き高齢者向け住宅を除く施設入居者は、原則作成対象外です。）</t>
    </r>
    <phoneticPr fontId="1"/>
  </si>
  <si>
    <t>チェック項目</t>
    <rPh sb="4" eb="6">
      <t>コウモク</t>
    </rPh>
    <phoneticPr fontId="1"/>
  </si>
  <si>
    <r>
      <t>　避難行動要支援者等から</t>
    </r>
    <r>
      <rPr>
        <b/>
        <u/>
        <sz val="12"/>
        <color theme="1"/>
        <rFont val="HG丸ｺﾞｼｯｸM-PRO"/>
        <family val="3"/>
        <charset val="128"/>
      </rPr>
      <t>個別避難計画作成の同意を得ましたか。</t>
    </r>
    <r>
      <rPr>
        <sz val="12"/>
        <color theme="1"/>
        <rFont val="HG丸ｺﾞｼｯｸM-PRO"/>
        <family val="3"/>
        <charset val="128"/>
      </rPr>
      <t xml:space="preserve">
※福祉専門職員が作成することを含む。</t>
    </r>
    <phoneticPr fontId="1"/>
  </si>
  <si>
    <r>
      <rPr>
        <b/>
        <sz val="12"/>
        <rFont val="HG丸ｺﾞｼｯｸM-PRO"/>
        <family val="3"/>
        <charset val="128"/>
      </rPr>
      <t>　</t>
    </r>
    <r>
      <rPr>
        <b/>
        <u/>
        <sz val="12"/>
        <rFont val="HG丸ｺﾞｼｯｸM-PRO"/>
        <family val="3"/>
        <charset val="128"/>
      </rPr>
      <t>個別避難計画の作成対象者の要件と合致していますか。</t>
    </r>
    <phoneticPr fontId="1"/>
  </si>
  <si>
    <r>
      <t>　自治区名</t>
    </r>
    <r>
      <rPr>
        <sz val="12"/>
        <rFont val="HG丸ｺﾞｼｯｸM-PRO"/>
        <family val="3"/>
        <charset val="128"/>
      </rPr>
      <t>は、住所と合致していますか。
※自治会への加入は必須ではありませんが、</t>
    </r>
    <r>
      <rPr>
        <u/>
        <sz val="12"/>
        <rFont val="HG丸ｺﾞｼｯｸM-PRO"/>
        <family val="3"/>
        <charset val="128"/>
      </rPr>
      <t>自治会をはじめとする近隣住民との関係づくりは災害時の避難支援の実効性を高めるのに有効です。</t>
    </r>
    <phoneticPr fontId="1"/>
  </si>
  <si>
    <r>
      <t>　</t>
    </r>
    <r>
      <rPr>
        <b/>
        <u/>
        <sz val="12"/>
        <rFont val="HG丸ｺﾞｼｯｸM-PRO"/>
        <family val="3"/>
        <charset val="128"/>
      </rPr>
      <t>避難支援者が避難を支援する際に必要な情報</t>
    </r>
    <r>
      <rPr>
        <sz val="12"/>
        <color theme="1"/>
        <rFont val="HG丸ｺﾞｼｯｸM-PRO"/>
        <family val="3"/>
        <charset val="128"/>
      </rPr>
      <t>は記載されていますか。
※自分が支援する側の立場になったときに必要だと思う情報については記載するようにしてください。</t>
    </r>
    <phoneticPr fontId="1"/>
  </si>
  <si>
    <r>
      <t>　居住場所の災害リスクを</t>
    </r>
    <r>
      <rPr>
        <b/>
        <u/>
        <sz val="12"/>
        <rFont val="HG丸ｺﾞｼｯｸM-PRO"/>
        <family val="3"/>
        <charset val="128"/>
      </rPr>
      <t>大東市総合防災マップで確認</t>
    </r>
    <r>
      <rPr>
        <sz val="12"/>
        <rFont val="HG丸ｺﾞｼｯｸM-PRO"/>
        <family val="3"/>
        <charset val="128"/>
      </rPr>
      <t>して記載していますか。</t>
    </r>
    <phoneticPr fontId="1"/>
  </si>
  <si>
    <r>
      <rPr>
        <b/>
        <sz val="12"/>
        <rFont val="HG丸ｺﾞｼｯｸM-PRO"/>
        <family val="3"/>
        <charset val="128"/>
      </rPr>
      <t>　</t>
    </r>
    <r>
      <rPr>
        <b/>
        <u/>
        <sz val="12"/>
        <rFont val="HG丸ｺﾞｼｯｸM-PRO"/>
        <family val="3"/>
        <charset val="128"/>
      </rPr>
      <t>避難支援を行うタイミング・避難が必要になる警戒レベル（風水害）を避難支援者及び避難行動要支援者と確認していますか。</t>
    </r>
    <phoneticPr fontId="1"/>
  </si>
  <si>
    <t>　同居家族がいる場合は避難行動要支援者との関係について記載していますか。</t>
    <phoneticPr fontId="1"/>
  </si>
  <si>
    <t>緊急連絡先は記載されていますか。　※できれば２名</t>
    <phoneticPr fontId="1"/>
  </si>
  <si>
    <r>
      <t>避難行動要支援者を迎えに行った際、</t>
    </r>
    <r>
      <rPr>
        <u/>
        <sz val="12"/>
        <rFont val="HG丸ｺﾞｼｯｸM-PRO"/>
        <family val="3"/>
        <charset val="128"/>
      </rPr>
      <t>家の中のどこにいるかわかるように記載していますか。</t>
    </r>
    <r>
      <rPr>
        <sz val="12"/>
        <rFont val="HG丸ｺﾞｼｯｸM-PRO"/>
        <family val="3"/>
        <charset val="128"/>
      </rPr>
      <t>（「寝室」等では不十分なため、「〇階北側寝室」のように詳細に記載してください）</t>
    </r>
    <rPh sb="15" eb="16">
      <t>サイ</t>
    </rPh>
    <phoneticPr fontId="1"/>
  </si>
  <si>
    <r>
      <t>災害時に</t>
    </r>
    <r>
      <rPr>
        <b/>
        <u/>
        <sz val="12"/>
        <rFont val="HG丸ｺﾞｼｯｸM-PRO"/>
        <family val="3"/>
        <charset val="128"/>
      </rPr>
      <t>配慮が必要な事項</t>
    </r>
    <r>
      <rPr>
        <sz val="12"/>
        <rFont val="HG丸ｺﾞｼｯｸM-PRO"/>
        <family val="3"/>
        <charset val="128"/>
      </rPr>
      <t>が漏れなく記載されていますか。</t>
    </r>
    <phoneticPr fontId="1"/>
  </si>
  <si>
    <r>
      <t>　避難支援者は、</t>
    </r>
    <r>
      <rPr>
        <b/>
        <u/>
        <sz val="12"/>
        <rFont val="HG丸ｺﾞｼｯｸM-PRO"/>
        <family val="3"/>
        <charset val="128"/>
      </rPr>
      <t>避難行動要支援者の同居家族又は約３０分以内に徒歩、車等で到着できる距離</t>
    </r>
    <r>
      <rPr>
        <sz val="12"/>
        <rFont val="HG丸ｺﾞｼｯｸM-PRO"/>
        <family val="3"/>
        <charset val="128"/>
      </rPr>
      <t>に居住もしくは勤務する方ですか。
※福祉専門職が複数の避難行動要支援者の避難支援者になる場合は、30分以内に全ての避難行動要支援者の住居を訪問し、避難支援の呼びかけができるかで人数の制限を判断してください。</t>
    </r>
    <rPh sb="54" eb="55">
      <t>カタ</t>
    </rPh>
    <phoneticPr fontId="1"/>
  </si>
  <si>
    <r>
      <t>　避難支援者の</t>
    </r>
    <r>
      <rPr>
        <b/>
        <u/>
        <sz val="12"/>
        <rFont val="HG丸ｺﾞｼｯｸM-PRO"/>
        <family val="3"/>
        <charset val="128"/>
      </rPr>
      <t>氏名、続柄　連絡先、住所</t>
    </r>
    <r>
      <rPr>
        <sz val="12"/>
        <color theme="1"/>
        <rFont val="HG丸ｺﾞｼｯｸM-PRO"/>
        <family val="3"/>
        <charset val="128"/>
      </rPr>
      <t>は記載されていますか。
※避難支援の実効性を高めるために、可能な限り全て記載してください。</t>
    </r>
    <phoneticPr fontId="1"/>
  </si>
  <si>
    <r>
      <t>　避難に</t>
    </r>
    <r>
      <rPr>
        <b/>
        <u/>
        <sz val="12"/>
        <rFont val="HG丸ｺﾞｼｯｸM-PRO"/>
        <family val="3"/>
        <charset val="128"/>
      </rPr>
      <t>必要な人員はそろっていますか</t>
    </r>
    <r>
      <rPr>
        <sz val="12"/>
        <rFont val="HG丸ｺﾞｼｯｸM-PRO"/>
        <family val="3"/>
        <charset val="128"/>
      </rPr>
      <t>。※物の運搬を含む。
（避難支援者のみでは人員がそろわない場合、避難支援者が近隣住民等に応援を呼びかける等人員をそろえるための工夫について話し合っておきましょう。）</t>
    </r>
    <rPh sb="30" eb="35">
      <t>ヒナンシエンシャ</t>
    </rPh>
    <rPh sb="39" eb="41">
      <t>ジンイン</t>
    </rPh>
    <rPh sb="47" eb="49">
      <t>バアイ</t>
    </rPh>
    <rPh sb="50" eb="55">
      <t>ヒナンシエンシャ</t>
    </rPh>
    <rPh sb="56" eb="58">
      <t>キンリン</t>
    </rPh>
    <rPh sb="58" eb="60">
      <t>ジュウミン</t>
    </rPh>
    <rPh sb="60" eb="61">
      <t>トウ</t>
    </rPh>
    <rPh sb="62" eb="64">
      <t>オウエン</t>
    </rPh>
    <rPh sb="65" eb="66">
      <t>ヨ</t>
    </rPh>
    <rPh sb="70" eb="71">
      <t>トウ</t>
    </rPh>
    <rPh sb="71" eb="73">
      <t>ジンイン</t>
    </rPh>
    <rPh sb="81" eb="83">
      <t>クフウ</t>
    </rPh>
    <rPh sb="87" eb="88">
      <t>ハナ</t>
    </rPh>
    <rPh sb="89" eb="90">
      <t>ア</t>
    </rPh>
    <phoneticPr fontId="1"/>
  </si>
  <si>
    <r>
      <t xml:space="preserve">　避難時に必要な持ち物は記載されていますか。
</t>
    </r>
    <r>
      <rPr>
        <b/>
        <sz val="12"/>
        <color theme="1"/>
        <rFont val="HG丸ｺﾞｼｯｸM-PRO"/>
        <family val="3"/>
        <charset val="128"/>
      </rPr>
      <t>※</t>
    </r>
    <r>
      <rPr>
        <b/>
        <u/>
        <sz val="12"/>
        <color theme="1"/>
        <rFont val="HG丸ｺﾞｼｯｸM-PRO"/>
        <family val="3"/>
        <charset val="128"/>
      </rPr>
      <t>避難所生活に必要な物品等</t>
    </r>
    <phoneticPr fontId="1"/>
  </si>
  <si>
    <r>
      <t>　特記事項等に、</t>
    </r>
    <r>
      <rPr>
        <b/>
        <u/>
        <sz val="12"/>
        <rFont val="HG丸ｺﾞｼｯｸM-PRO"/>
        <family val="3"/>
        <charset val="128"/>
      </rPr>
      <t>避難支援者が知っておいたほうが良いと思われる情報</t>
    </r>
    <r>
      <rPr>
        <sz val="12"/>
        <color theme="1"/>
        <rFont val="HG丸ｺﾞｼｯｸM-PRO"/>
        <family val="3"/>
        <charset val="128"/>
      </rPr>
      <t>が記載されていますか。</t>
    </r>
    <phoneticPr fontId="1"/>
  </si>
  <si>
    <r>
      <t>　避難経路は、</t>
    </r>
    <r>
      <rPr>
        <b/>
        <u/>
        <sz val="12"/>
        <rFont val="HG丸ｺﾞｼｯｸM-PRO"/>
        <family val="3"/>
        <charset val="128"/>
      </rPr>
      <t>災害のリスクが少ない経路</t>
    </r>
    <r>
      <rPr>
        <sz val="12"/>
        <color theme="1"/>
        <rFont val="HG丸ｺﾞｼｯｸM-PRO"/>
        <family val="3"/>
        <charset val="128"/>
      </rPr>
      <t>を選定していますか。
※道が広い・明るい等避難しやすい経路を選定してください。</t>
    </r>
    <phoneticPr fontId="1"/>
  </si>
  <si>
    <r>
      <t>避難経路は、</t>
    </r>
    <r>
      <rPr>
        <b/>
        <u/>
        <sz val="12"/>
        <rFont val="HG丸ｺﾞｼｯｸM-PRO"/>
        <family val="3"/>
        <charset val="128"/>
      </rPr>
      <t>予備の経路も選定</t>
    </r>
    <r>
      <rPr>
        <sz val="12"/>
        <color theme="1"/>
        <rFont val="HG丸ｺﾞｼｯｸM-PRO"/>
        <family val="3"/>
        <charset val="128"/>
      </rPr>
      <t>しているますか。
※避難支援の実効性を高めるために、可能な限り選定してください。</t>
    </r>
    <phoneticPr fontId="1"/>
  </si>
  <si>
    <t>　避難行動要支援者（代理署名者）は内容を確認し、自筆で署名していますか。
※本人署名がやむを得ず困難な場合は、可能な限り親族等の代筆とし、作成者である福祉専門職の代筆は避けてください。（作成者が代筆すると、作成から同意までが作成者のみで成り立ってしまい、避難支援に係る本人の意思表示として適切でないため。）</t>
    <phoneticPr fontId="1"/>
  </si>
  <si>
    <t>「出力用シート」（No.1～10）
へジャンプ</t>
    <rPh sb="1" eb="4">
      <t>シュツリョクヨウ</t>
    </rPh>
    <phoneticPr fontId="1"/>
  </si>
  <si>
    <t>「出力用シート」（No.11～20）
へジャンプ</t>
    <rPh sb="1" eb="4">
      <t>シュツリョクヨウ</t>
    </rPh>
    <phoneticPr fontId="1"/>
  </si>
  <si>
    <t>「出力用シート」（No.21～30）
へジャンプ</t>
    <rPh sb="1" eb="4">
      <t>シュツリョクヨウ</t>
    </rPh>
    <phoneticPr fontId="1"/>
  </si>
  <si>
    <t>「出力用シート」（No.31～40）
へジャンプ</t>
    <rPh sb="1" eb="4">
      <t>シュツリョクヨウ</t>
    </rPh>
    <phoneticPr fontId="1"/>
  </si>
  <si>
    <t>「出力用シート」（No.41～50）
へジャンプ</t>
    <rPh sb="1" eb="4">
      <t>シュツリョクヨウ</t>
    </rPh>
    <phoneticPr fontId="1"/>
  </si>
  <si>
    <t>「出力用シート」（No.51～60）
へジャンプ</t>
    <rPh sb="1" eb="4">
      <t>シュツリョクヨウ</t>
    </rPh>
    <phoneticPr fontId="1"/>
  </si>
  <si>
    <t>「出力用シート」（No.61～70）
へジャンプ</t>
    <rPh sb="1" eb="4">
      <t>シュツリョクヨウ</t>
    </rPh>
    <phoneticPr fontId="1"/>
  </si>
  <si>
    <t>「出力用シート」（No.71～80）
へジャンプ</t>
    <rPh sb="1" eb="4">
      <t>シュツリョクヨウ</t>
    </rPh>
    <phoneticPr fontId="1"/>
  </si>
  <si>
    <t>「出力用シート」（No.81～90）
へジャンプ</t>
    <rPh sb="1" eb="4">
      <t>シュツリョクヨウ</t>
    </rPh>
    <phoneticPr fontId="1"/>
  </si>
  <si>
    <t>「出力用シート」（No.91～100）
へジャンプ</t>
    <rPh sb="1" eb="4">
      <t>シュツリョクヨウ</t>
    </rPh>
    <phoneticPr fontId="1"/>
  </si>
  <si>
    <t>○</t>
    <phoneticPr fontId="1"/>
  </si>
  <si>
    <t>⑤大東電子申請システムへのアップロードが終了したら、避難行動要支援者の署名が書かれた個別避難計画原本を大東市（高齢者は高齢政策グループが窓口、障がい者は障害福祉課が窓口）へ提出してください。</t>
    <rPh sb="1" eb="3">
      <t>ダイトウ</t>
    </rPh>
    <rPh sb="3" eb="7">
      <t>デンシシンセイ</t>
    </rPh>
    <rPh sb="20" eb="22">
      <t>シュウリョウ</t>
    </rPh>
    <rPh sb="26" eb="34">
      <t>ヒナンコウドウヨウシエンシャ</t>
    </rPh>
    <rPh sb="35" eb="37">
      <t>ショメイ</t>
    </rPh>
    <rPh sb="38" eb="39">
      <t>カ</t>
    </rPh>
    <rPh sb="42" eb="48">
      <t>コベツヒナンケイカク</t>
    </rPh>
    <rPh sb="48" eb="50">
      <t>ゲンポン</t>
    </rPh>
    <rPh sb="51" eb="54">
      <t>ダイトウシ</t>
    </rPh>
    <rPh sb="55" eb="58">
      <t>コウレイシャ</t>
    </rPh>
    <rPh sb="59" eb="63">
      <t>コウレイセイサク</t>
    </rPh>
    <rPh sb="68" eb="70">
      <t>マドグチ</t>
    </rPh>
    <rPh sb="71" eb="72">
      <t>ショウ</t>
    </rPh>
    <rPh sb="74" eb="75">
      <t>シャ</t>
    </rPh>
    <rPh sb="76" eb="78">
      <t>ショウガイ</t>
    </rPh>
    <rPh sb="78" eb="81">
      <t>フクシカ</t>
    </rPh>
    <rPh sb="82" eb="84">
      <t>マドグチ</t>
    </rPh>
    <rPh sb="86" eb="88">
      <t>テイシュツ</t>
    </rPh>
    <phoneticPr fontId="1"/>
  </si>
  <si>
    <t>報償費
請求対象</t>
    <rPh sb="0" eb="3">
      <t>ホウショウヒ</t>
    </rPh>
    <rPh sb="4" eb="6">
      <t>セイキュウ</t>
    </rPh>
    <rPh sb="6" eb="8">
      <t>タイショウ</t>
    </rPh>
    <phoneticPr fontId="1"/>
  </si>
  <si>
    <t>https://lgpos.task-asp.net/cu/272183/ea/residents/procedures/apply/ca6f6e01-0099-428a-a00d-0d7ad06d7347/start</t>
    <phoneticPr fontId="1"/>
  </si>
  <si>
    <t>【介護支援専門員
　申請用ページURL】</t>
    <rPh sb="1" eb="8">
      <t>カイゴシエンセンモンイン</t>
    </rPh>
    <phoneticPr fontId="1"/>
  </si>
  <si>
    <t>【相談支援専門員
　申請用ページURL】</t>
    <rPh sb="1" eb="3">
      <t>ソウダン</t>
    </rPh>
    <rPh sb="3" eb="5">
      <t>シエン</t>
    </rPh>
    <rPh sb="5" eb="8">
      <t>センモンイン</t>
    </rPh>
    <phoneticPr fontId="1"/>
  </si>
  <si>
    <t>https://lgpos.task-asp.net/cu/272183/ea/residents/procedures/apply/5bb999f9-acd3-4114-8189-d364a9e09411/start</t>
    <rPh sb="2" eb="5">
      <t>ニュウリョクヨウ</t>
    </rPh>
    <rPh sb="10" eb="12">
      <t>ヒツヨウ</t>
    </rPh>
    <rPh sb="13" eb="15">
      <t>ジョウホウ</t>
    </rPh>
    <rPh sb="16" eb="18">
      <t>ニュウリョク</t>
    </rPh>
    <rPh sb="25" eb="26">
      <t>イロ</t>
    </rPh>
    <rPh sb="31" eb="33">
      <t>サクセイ</t>
    </rPh>
    <rPh sb="33" eb="35">
      <t>タントウ</t>
    </rPh>
    <rPh sb="35" eb="38">
      <t>ジギョウショ</t>
    </rPh>
    <rPh sb="38" eb="39">
      <t>オヨ</t>
    </rPh>
    <rPh sb="40" eb="45">
      <t>フクシセンモンショク</t>
    </rPh>
    <rPh sb="52" eb="53">
      <t>イロ</t>
    </rPh>
    <rPh sb="57" eb="65">
      <t>ヒナンコウドウヨウシエンシャ</t>
    </rPh>
    <rPh sb="69" eb="71">
      <t>ニュウリョク</t>
    </rPh>
    <rPh sb="78" eb="80">
      <t>ニュウリョク</t>
    </rPh>
    <rPh sb="81" eb="82">
      <t>オ</t>
    </rPh>
    <rPh sb="87" eb="89">
      <t>ガイトウ</t>
    </rPh>
    <rPh sb="89" eb="91">
      <t>バンゴウ</t>
    </rPh>
    <rPh sb="93" eb="95">
      <t>シュツリョク</t>
    </rPh>
    <rPh sb="95" eb="96">
      <t>ヨウ</t>
    </rPh>
    <rPh sb="101" eb="103">
      <t>カクニンミニュウリョクカショアカイロニュウリョク</t>
    </rPh>
    <phoneticPr fontId="1"/>
  </si>
  <si>
    <r>
      <t>①</t>
    </r>
    <r>
      <rPr>
        <b/>
        <u/>
        <sz val="11"/>
        <color theme="1"/>
        <rFont val="游ゴシック"/>
        <family val="3"/>
        <charset val="128"/>
        <scheme val="minor"/>
      </rPr>
      <t>「入力用」シート</t>
    </r>
    <r>
      <rPr>
        <sz val="11"/>
        <color theme="1"/>
        <rFont val="游ゴシック"/>
        <family val="2"/>
        <charset val="128"/>
        <scheme val="minor"/>
      </rPr>
      <t>に必要な情報を入力します。「報償費請求対象」の欄に「○」を、「作成区分」に「新規」を選択し、みどり色のセルには作成担当事業所及び福祉専門職について、もも色セルには避難行動要支援者について入力してください。入力が終わったら、該当番号の「出力用」シートを確認し、未入力箇所（赤色セル）があれば、入力する。</t>
    </r>
    <rPh sb="2" eb="5">
      <t>ニュウリョクヨウ</t>
    </rPh>
    <rPh sb="10" eb="12">
      <t>ヒツヨウ</t>
    </rPh>
    <rPh sb="13" eb="15">
      <t>ジョウホウ</t>
    </rPh>
    <rPh sb="16" eb="18">
      <t>ニュウリョク</t>
    </rPh>
    <rPh sb="23" eb="26">
      <t>ホウショウヒ</t>
    </rPh>
    <rPh sb="26" eb="28">
      <t>セイキュウ</t>
    </rPh>
    <rPh sb="28" eb="30">
      <t>タイショウ</t>
    </rPh>
    <rPh sb="32" eb="33">
      <t>ラン</t>
    </rPh>
    <rPh sb="40" eb="42">
      <t>サクセイ</t>
    </rPh>
    <rPh sb="42" eb="44">
      <t>クブン</t>
    </rPh>
    <rPh sb="47" eb="49">
      <t>シンキ</t>
    </rPh>
    <rPh sb="58" eb="59">
      <t>イロ</t>
    </rPh>
    <rPh sb="64" eb="66">
      <t>サクセイ</t>
    </rPh>
    <rPh sb="66" eb="68">
      <t>タントウ</t>
    </rPh>
    <rPh sb="68" eb="71">
      <t>ジギョウショ</t>
    </rPh>
    <rPh sb="71" eb="72">
      <t>オヨ</t>
    </rPh>
    <rPh sb="73" eb="78">
      <t>フクシセンモンショク</t>
    </rPh>
    <rPh sb="85" eb="86">
      <t>イロ</t>
    </rPh>
    <rPh sb="90" eb="98">
      <t>ヒナンコウドウヨウシエンシャ</t>
    </rPh>
    <rPh sb="102" eb="104">
      <t>ニュウリョク</t>
    </rPh>
    <rPh sb="111" eb="113">
      <t>ニュウリョク</t>
    </rPh>
    <rPh sb="114" eb="115">
      <t>オ</t>
    </rPh>
    <rPh sb="120" eb="122">
      <t>ガイトウ</t>
    </rPh>
    <rPh sb="122" eb="124">
      <t>バンゴウ</t>
    </rPh>
    <rPh sb="126" eb="128">
      <t>シュツリョク</t>
    </rPh>
    <rPh sb="128" eb="129">
      <t>ヨウ</t>
    </rPh>
    <rPh sb="134" eb="136">
      <t>カクニン</t>
    </rPh>
    <rPh sb="138" eb="143">
      <t>ミニュウリョクカショ</t>
    </rPh>
    <rPh sb="144" eb="146">
      <t>アカイロ</t>
    </rPh>
    <rPh sb="154" eb="156">
      <t>ニュウリョク</t>
    </rPh>
    <phoneticPr fontId="1"/>
  </si>
  <si>
    <t>□新規</t>
    <rPh sb="1" eb="3">
      <t>シンキ</t>
    </rPh>
    <phoneticPr fontId="1"/>
  </si>
  <si>
    <t>□更新</t>
    <rPh sb="1" eb="3">
      <t>コウシン</t>
    </rPh>
    <phoneticPr fontId="1"/>
  </si>
  <si>
    <t>□有</t>
    <rPh sb="1" eb="2">
      <t>アリ</t>
    </rPh>
    <phoneticPr fontId="1"/>
  </si>
  <si>
    <t>□無</t>
    <rPh sb="1" eb="2">
      <t>ナ</t>
    </rPh>
    <phoneticPr fontId="1"/>
  </si>
  <si>
    <t>□その他</t>
    <rPh sb="3" eb="4">
      <t>ホカ</t>
    </rPh>
    <phoneticPr fontId="1"/>
  </si>
  <si>
    <t>□土砂災害特別警戒区域</t>
    <rPh sb="1" eb="3">
      <t>ドシャ</t>
    </rPh>
    <rPh sb="3" eb="5">
      <t>サイガイ</t>
    </rPh>
    <rPh sb="5" eb="7">
      <t>トクベツ</t>
    </rPh>
    <rPh sb="7" eb="9">
      <t>ケイカイ</t>
    </rPh>
    <rPh sb="9" eb="11">
      <t>クイキ</t>
    </rPh>
    <phoneticPr fontId="1"/>
  </si>
  <si>
    <t>□土砂災害警戒区域</t>
    <rPh sb="1" eb="3">
      <t>ドシャ</t>
    </rPh>
    <rPh sb="3" eb="5">
      <t>サイガイ</t>
    </rPh>
    <rPh sb="5" eb="7">
      <t>ケイカイ</t>
    </rPh>
    <rPh sb="7" eb="9">
      <t>クイキ</t>
    </rPh>
    <phoneticPr fontId="1"/>
  </si>
  <si>
    <t>□浸水深</t>
    <rPh sb="1" eb="3">
      <t>シンスイ</t>
    </rPh>
    <rPh sb="3" eb="4">
      <t>シン</t>
    </rPh>
    <phoneticPr fontId="1"/>
  </si>
  <si>
    <t>□立つことや歩行が困難</t>
    <rPh sb="1" eb="2">
      <t>タ</t>
    </rPh>
    <rPh sb="6" eb="8">
      <t>ホコウ</t>
    </rPh>
    <rPh sb="9" eb="11">
      <t>コンナン</t>
    </rPh>
    <phoneticPr fontId="1"/>
  </si>
  <si>
    <t>□物が見えない（見えにくい）</t>
    <rPh sb="1" eb="2">
      <t>モノ</t>
    </rPh>
    <rPh sb="3" eb="4">
      <t>ミ</t>
    </rPh>
    <rPh sb="8" eb="9">
      <t>ミ</t>
    </rPh>
    <phoneticPr fontId="1"/>
  </si>
  <si>
    <t>□危険なことが判断できない</t>
    <rPh sb="1" eb="3">
      <t>キケン</t>
    </rPh>
    <rPh sb="7" eb="9">
      <t>ハンダン</t>
    </rPh>
    <phoneticPr fontId="1"/>
  </si>
  <si>
    <t>□同居家族も支援を要する状態にある</t>
    <rPh sb="1" eb="5">
      <t>ドウキョカゾク</t>
    </rPh>
    <rPh sb="6" eb="8">
      <t>シエン</t>
    </rPh>
    <rPh sb="9" eb="10">
      <t>ヨウ</t>
    </rPh>
    <rPh sb="12" eb="14">
      <t>ジョウタイ</t>
    </rPh>
    <phoneticPr fontId="1"/>
  </si>
  <si>
    <t>□移動時に車いすが必要</t>
    <rPh sb="1" eb="4">
      <t>イドウジ</t>
    </rPh>
    <rPh sb="5" eb="6">
      <t>クルマ</t>
    </rPh>
    <rPh sb="9" eb="11">
      <t>ヒツヨウ</t>
    </rPh>
    <phoneticPr fontId="1"/>
  </si>
  <si>
    <t>□インシュリン注射</t>
    <rPh sb="7" eb="9">
      <t>チュウシャ</t>
    </rPh>
    <phoneticPr fontId="1"/>
  </si>
  <si>
    <t>□音が聞こえない（聞き取りにくい）</t>
    <rPh sb="1" eb="2">
      <t>オト</t>
    </rPh>
    <rPh sb="3" eb="4">
      <t>キ</t>
    </rPh>
    <rPh sb="9" eb="10">
      <t>キ</t>
    </rPh>
    <rPh sb="11" eb="12">
      <t>ト</t>
    </rPh>
    <phoneticPr fontId="1"/>
  </si>
  <si>
    <t>□言葉や文字の理解が難しい</t>
    <rPh sb="1" eb="3">
      <t>コトバ</t>
    </rPh>
    <rPh sb="4" eb="6">
      <t>モジ</t>
    </rPh>
    <rPh sb="7" eb="9">
      <t>リカイ</t>
    </rPh>
    <rPh sb="10" eb="11">
      <t>ムズカ</t>
    </rPh>
    <phoneticPr fontId="1"/>
  </si>
  <si>
    <t>□顔を見ても知人や家族とわからない</t>
    <rPh sb="1" eb="2">
      <t>カオ</t>
    </rPh>
    <rPh sb="3" eb="4">
      <t>ミ</t>
    </rPh>
    <rPh sb="6" eb="8">
      <t>チジン</t>
    </rPh>
    <rPh sb="9" eb="11">
      <t>カゾク</t>
    </rPh>
    <phoneticPr fontId="1"/>
  </si>
  <si>
    <t>□歩行時に杖が必要</t>
    <rPh sb="1" eb="4">
      <t>ホコウジ</t>
    </rPh>
    <rPh sb="5" eb="6">
      <t>ツエ</t>
    </rPh>
    <rPh sb="7" eb="9">
      <t>ヒツヨウ</t>
    </rPh>
    <phoneticPr fontId="1"/>
  </si>
  <si>
    <t>□酸素吸入</t>
    <rPh sb="1" eb="3">
      <t>サンソ</t>
    </rPh>
    <rPh sb="3" eb="5">
      <t>キュウニュウ</t>
    </rPh>
    <phoneticPr fontId="1"/>
  </si>
  <si>
    <t>□人工透析</t>
    <rPh sb="1" eb="5">
      <t>ジンコウトウセキ</t>
    </rPh>
    <phoneticPr fontId="1"/>
  </si>
  <si>
    <t>□有</t>
    <rPh sb="1" eb="2">
      <t>ア</t>
    </rPh>
    <phoneticPr fontId="1"/>
  </si>
  <si>
    <t>□一軒家</t>
    <rPh sb="1" eb="4">
      <t>イッケンヤ</t>
    </rPh>
    <phoneticPr fontId="1"/>
  </si>
  <si>
    <t>□マンション</t>
    <phoneticPr fontId="1"/>
  </si>
  <si>
    <t>□その他</t>
    <rPh sb="3" eb="4">
      <t>ホカ</t>
    </rPh>
    <phoneticPr fontId="1"/>
  </si>
  <si>
    <t>個別避難計画
作成（更新）年月日</t>
    <rPh sb="0" eb="4">
      <t>コベツヒナン</t>
    </rPh>
    <rPh sb="4" eb="6">
      <t>ケイカク</t>
    </rPh>
    <rPh sb="10" eb="12">
      <t>コウシン</t>
    </rPh>
    <rPh sb="13" eb="16">
      <t>ネンガッピ</t>
    </rPh>
    <phoneticPr fontId="1"/>
  </si>
  <si>
    <r>
      <t>⑥後日作成した内容に変更が生じた場合は、</t>
    </r>
    <r>
      <rPr>
        <b/>
        <u/>
        <sz val="11"/>
        <color theme="1"/>
        <rFont val="游ゴシック"/>
        <family val="3"/>
        <charset val="128"/>
        <scheme val="minor"/>
      </rPr>
      <t>「入力用」シートのすでに入力している作成区分を「更新」に変更した上で必要箇所を</t>
    </r>
    <r>
      <rPr>
        <b/>
        <u/>
        <sz val="11"/>
        <color rgb="FFFF0000"/>
        <rFont val="游ゴシック"/>
        <family val="3"/>
        <charset val="128"/>
        <scheme val="minor"/>
      </rPr>
      <t>赤字で修正し</t>
    </r>
    <r>
      <rPr>
        <b/>
        <u/>
        <sz val="11"/>
        <color theme="1"/>
        <rFont val="游ゴシック"/>
        <family val="3"/>
        <charset val="128"/>
        <scheme val="minor"/>
      </rPr>
      <t>、再度「出力用」シートから個別避難計画を印刷</t>
    </r>
    <r>
      <rPr>
        <sz val="11"/>
        <color theme="1"/>
        <rFont val="游ゴシック"/>
        <family val="3"/>
        <charset val="128"/>
        <scheme val="minor"/>
      </rPr>
      <t>の上、避難行動要支援者及び避難支援者への配布、大東市電子申請システムによるデータのアップロードを行ってください。</t>
    </r>
    <rPh sb="1" eb="3">
      <t>ゴジツ</t>
    </rPh>
    <rPh sb="3" eb="5">
      <t>サクセイ</t>
    </rPh>
    <rPh sb="7" eb="9">
      <t>ナイヨウ</t>
    </rPh>
    <rPh sb="10" eb="12">
      <t>ヘンコウ</t>
    </rPh>
    <rPh sb="13" eb="14">
      <t>ショウ</t>
    </rPh>
    <rPh sb="16" eb="18">
      <t>バアイ</t>
    </rPh>
    <rPh sb="21" eb="23">
      <t>ニュウリョク</t>
    </rPh>
    <rPh sb="23" eb="24">
      <t>ヨウ</t>
    </rPh>
    <rPh sb="32" eb="34">
      <t>ニュウリョク</t>
    </rPh>
    <rPh sb="38" eb="40">
      <t>サクセイ</t>
    </rPh>
    <rPh sb="40" eb="42">
      <t>クブン</t>
    </rPh>
    <rPh sb="44" eb="46">
      <t>コウシン</t>
    </rPh>
    <rPh sb="48" eb="50">
      <t>ヘンコウ</t>
    </rPh>
    <rPh sb="52" eb="53">
      <t>ウエ</t>
    </rPh>
    <rPh sb="54" eb="56">
      <t>ヒツヨウ</t>
    </rPh>
    <rPh sb="56" eb="58">
      <t>カショ</t>
    </rPh>
    <rPh sb="59" eb="61">
      <t>アカジ</t>
    </rPh>
    <rPh sb="62" eb="64">
      <t>シュウセイ</t>
    </rPh>
    <rPh sb="66" eb="68">
      <t>サイド</t>
    </rPh>
    <rPh sb="69" eb="72">
      <t>シュツリョクヨウ</t>
    </rPh>
    <rPh sb="78" eb="84">
      <t>コベツヒナンケイカク</t>
    </rPh>
    <rPh sb="85" eb="87">
      <t>インサツ</t>
    </rPh>
    <rPh sb="88" eb="89">
      <t>ウエ</t>
    </rPh>
    <rPh sb="90" eb="98">
      <t>ヒナンコウドウヨウシエンシャ</t>
    </rPh>
    <rPh sb="98" eb="99">
      <t>オヨ</t>
    </rPh>
    <rPh sb="100" eb="105">
      <t>ヒナンシエンシャ</t>
    </rPh>
    <rPh sb="107" eb="109">
      <t>ハイフ</t>
    </rPh>
    <rPh sb="135" eb="136">
      <t>オコナ</t>
    </rPh>
    <phoneticPr fontId="1"/>
  </si>
  <si>
    <r>
      <t>「入力用」シートのセルの設定や各項目の名称、「出力用」シートに入力されている数式、「リスト用（削除禁止）」シートの内容は</t>
    </r>
    <r>
      <rPr>
        <b/>
        <u/>
        <sz val="12"/>
        <color theme="1"/>
        <rFont val="游ゴシック"/>
        <family val="3"/>
        <charset val="128"/>
        <scheme val="minor"/>
      </rPr>
      <t>編集しないでください。（編集不可のせルには保護設定を施していますので、保護を解除せずに使用すれば、誤って編集してしまうことはありません）</t>
    </r>
    <rPh sb="1" eb="3">
      <t>ニュウリョク</t>
    </rPh>
    <rPh sb="3" eb="4">
      <t>ヨウ</t>
    </rPh>
    <rPh sb="12" eb="14">
      <t>セッテイ</t>
    </rPh>
    <rPh sb="15" eb="18">
      <t>カクコウモク</t>
    </rPh>
    <rPh sb="19" eb="21">
      <t>メイショウ</t>
    </rPh>
    <rPh sb="23" eb="26">
      <t>シュツリョクヨウ</t>
    </rPh>
    <rPh sb="31" eb="33">
      <t>ニュウリョク</t>
    </rPh>
    <rPh sb="38" eb="40">
      <t>スウシキ</t>
    </rPh>
    <rPh sb="45" eb="46">
      <t>ヨウ</t>
    </rPh>
    <rPh sb="47" eb="49">
      <t>サクジョ</t>
    </rPh>
    <rPh sb="49" eb="51">
      <t>キンシ</t>
    </rPh>
    <rPh sb="57" eb="59">
      <t>ナイヨウ</t>
    </rPh>
    <rPh sb="60" eb="62">
      <t>ヘンシュウ</t>
    </rPh>
    <rPh sb="72" eb="74">
      <t>ヘンシュウ</t>
    </rPh>
    <rPh sb="74" eb="76">
      <t>フカ</t>
    </rPh>
    <rPh sb="81" eb="83">
      <t>ホゴ</t>
    </rPh>
    <rPh sb="83" eb="85">
      <t>セッテイ</t>
    </rPh>
    <rPh sb="86" eb="87">
      <t>ホドコ</t>
    </rPh>
    <rPh sb="95" eb="97">
      <t>ホゴ</t>
    </rPh>
    <rPh sb="98" eb="100">
      <t>カイジョ</t>
    </rPh>
    <rPh sb="103" eb="105">
      <t>シヨウ</t>
    </rPh>
    <rPh sb="109" eb="110">
      <t>アヤマ</t>
    </rPh>
    <rPh sb="112" eb="114">
      <t>ヘンシュウ</t>
    </rPh>
    <phoneticPr fontId="1"/>
  </si>
  <si>
    <t>⑦その年度に新規作成した個別避難計画及び避難行動要支援者の住所変更に伴い避難場所・避難支援者の変更を行った個別避難計画については、１件あた6,360円（税抜）の報償費を請求することができます。詳しい請求方法は「個別避難計画作成の手引き」を参照してください。</t>
    <rPh sb="3" eb="5">
      <t>ネンド</t>
    </rPh>
    <rPh sb="6" eb="8">
      <t>シンキ</t>
    </rPh>
    <rPh sb="8" eb="10">
      <t>サクセイ</t>
    </rPh>
    <rPh sb="12" eb="18">
      <t>コベツヒナンケイカク</t>
    </rPh>
    <rPh sb="18" eb="19">
      <t>オヨ</t>
    </rPh>
    <rPh sb="20" eb="28">
      <t>ヒナンコウドウヨウシエンシャ</t>
    </rPh>
    <rPh sb="29" eb="31">
      <t>ジュウショ</t>
    </rPh>
    <rPh sb="50" eb="51">
      <t>オコナ</t>
    </rPh>
    <rPh sb="53" eb="59">
      <t>コベツヒナンケイカク</t>
    </rPh>
    <rPh sb="66" eb="67">
      <t>ケン</t>
    </rPh>
    <rPh sb="74" eb="75">
      <t>エン</t>
    </rPh>
    <rPh sb="76" eb="78">
      <t>ゼイヌ</t>
    </rPh>
    <rPh sb="80" eb="83">
      <t>ホウショウヒ</t>
    </rPh>
    <rPh sb="84" eb="86">
      <t>セイキュウ</t>
    </rPh>
    <rPh sb="96" eb="97">
      <t>クワ</t>
    </rPh>
    <rPh sb="99" eb="101">
      <t>セイキュウ</t>
    </rPh>
    <rPh sb="101" eb="103">
      <t>ホウホウ</t>
    </rPh>
    <rPh sb="119" eb="121">
      <t>サンショウ</t>
    </rPh>
    <phoneticPr fontId="1"/>
  </si>
  <si>
    <r>
      <t>　避難所は、</t>
    </r>
    <r>
      <rPr>
        <b/>
        <u/>
        <sz val="12"/>
        <color theme="1"/>
        <rFont val="HG丸ｺﾞｼｯｸM-PRO"/>
        <family val="3"/>
        <charset val="128"/>
      </rPr>
      <t>市が開設する施設を設定しています</t>
    </r>
    <r>
      <rPr>
        <sz val="12"/>
        <color theme="1"/>
        <rFont val="HG丸ｺﾞｼｯｸM-PRO"/>
        <family val="3"/>
        <charset val="128"/>
      </rPr>
      <t>か。（</t>
    </r>
    <r>
      <rPr>
        <b/>
        <u/>
        <sz val="12"/>
        <color theme="1"/>
        <rFont val="HG丸ｺﾞｼｯｸM-PRO"/>
        <family val="3"/>
        <charset val="128"/>
      </rPr>
      <t>公立の小中学校等</t>
    </r>
    <r>
      <rPr>
        <sz val="12"/>
        <color theme="1"/>
        <rFont val="HG丸ｺﾞｼｯｸM-PRO"/>
        <family val="3"/>
        <charset val="128"/>
      </rPr>
      <t xml:space="preserve">の市職員が配置される施設）
</t>
    </r>
    <r>
      <rPr>
        <sz val="12"/>
        <color rgb="FFFF0000"/>
        <rFont val="HG丸ｺﾞｼｯｸM-PRO"/>
        <family val="3"/>
        <charset val="128"/>
      </rPr>
      <t>※大東市防災マップの「指定緊急避難場所」の中から設定してください。</t>
    </r>
    <rPh sb="48" eb="51">
      <t>ダイトウシ</t>
    </rPh>
    <rPh sb="51" eb="53">
      <t>ボウサイ</t>
    </rPh>
    <rPh sb="58" eb="60">
      <t>シテイ</t>
    </rPh>
    <rPh sb="60" eb="62">
      <t>キンキュウ</t>
    </rPh>
    <rPh sb="62" eb="64">
      <t>ヒナン</t>
    </rPh>
    <rPh sb="64" eb="66">
      <t>バショ</t>
    </rPh>
    <rPh sb="68" eb="69">
      <t>ナカ</t>
    </rPh>
    <rPh sb="71" eb="73">
      <t>セッテイ</t>
    </rPh>
    <phoneticPr fontId="1"/>
  </si>
  <si>
    <t>例1</t>
    <rPh sb="0" eb="1">
      <t>レイ</t>
    </rPh>
    <phoneticPr fontId="1"/>
  </si>
  <si>
    <t>例2</t>
    <rPh sb="0" eb="1">
      <t>レイ</t>
    </rPh>
    <phoneticPr fontId="1"/>
  </si>
  <si>
    <t>だいとう　はなこ</t>
    <phoneticPr fontId="1"/>
  </si>
  <si>
    <t>毎週〇、▲は、デイサービスに通っている。１人暮らし。月に１～２回、息子が見に来る。足が不自由。</t>
    <phoneticPr fontId="1"/>
  </si>
  <si>
    <t>補聴器、杖</t>
    <rPh sb="0" eb="3">
      <t>ホチョウキ</t>
    </rPh>
    <rPh sb="4" eb="5">
      <t>ツエ</t>
    </rPh>
    <phoneticPr fontId="1"/>
  </si>
  <si>
    <t>①通所介護 ② デイサービス×× ③ 072-△△△-〇〇〇</t>
    <phoneticPr fontId="1"/>
  </si>
  <si>
    <t>年　　月　　日</t>
    <rPh sb="0" eb="1">
      <t>ネン</t>
    </rPh>
    <rPh sb="3" eb="4">
      <t>ガツ</t>
    </rPh>
    <rPh sb="6" eb="7">
      <t>ニチ</t>
    </rPh>
    <phoneticPr fontId="1"/>
  </si>
  <si>
    <t>男・女</t>
    <rPh sb="0" eb="1">
      <t>オトコ</t>
    </rPh>
    <rPh sb="2" eb="3">
      <t>オンナ</t>
    </rPh>
    <phoneticPr fontId="1"/>
  </si>
  <si>
    <t>ー　　　　　ー</t>
    <phoneticPr fontId="1"/>
  </si>
  <si>
    <t>ー　　　ー</t>
  </si>
  <si>
    <t>ー　　　ー</t>
    <phoneticPr fontId="1"/>
  </si>
  <si>
    <t>要介護</t>
    <rPh sb="0" eb="3">
      <t>ヨウカイゴ</t>
    </rPh>
    <phoneticPr fontId="1"/>
  </si>
  <si>
    <t>3・４・５</t>
    <phoneticPr fontId="1"/>
  </si>
  <si>
    <t xml:space="preserve">　　階（東・西・南・北）側
</t>
    <rPh sb="2" eb="3">
      <t>カイ</t>
    </rPh>
    <rPh sb="4" eb="5">
      <t>ヒガシ</t>
    </rPh>
    <rPh sb="6" eb="7">
      <t>ニシ</t>
    </rPh>
    <rPh sb="8" eb="9">
      <t>ミナミ</t>
    </rPh>
    <rPh sb="10" eb="11">
      <t>キタ</t>
    </rPh>
    <rPh sb="12" eb="13">
      <t>ガワ</t>
    </rPh>
    <phoneticPr fontId="1"/>
  </si>
  <si>
    <t>階（東・西・南・北）側</t>
    <phoneticPr fontId="1"/>
  </si>
  <si>
    <t>年　　月　　日</t>
    <phoneticPr fontId="1"/>
  </si>
  <si>
    <t>ー　　　　　　ー</t>
    <phoneticPr fontId="1"/>
  </si>
  <si>
    <t>福祉専門職が対象者へ直接聞き取ることが困難な場合に印刷して家族等に配布したり、聞き取りの際メモしたりといった際にご活用ください。
記載にあたっての注意や記載例について家族等から質問があった場合は、「入力用」シートを参考にしてください。
※これはあくまでメモ用ですので、正式な作成は「入力用」シートを用いて行ってください。</t>
    <rPh sb="0" eb="5">
      <t>フクシセンモンショク</t>
    </rPh>
    <rPh sb="6" eb="9">
      <t>タイショウシャ</t>
    </rPh>
    <rPh sb="10" eb="12">
      <t>チョクセツ</t>
    </rPh>
    <rPh sb="12" eb="13">
      <t>キ</t>
    </rPh>
    <rPh sb="14" eb="15">
      <t>ト</t>
    </rPh>
    <rPh sb="19" eb="21">
      <t>コンナン</t>
    </rPh>
    <rPh sb="22" eb="24">
      <t>バアイ</t>
    </rPh>
    <rPh sb="25" eb="27">
      <t>インサツ</t>
    </rPh>
    <rPh sb="29" eb="31">
      <t>カゾク</t>
    </rPh>
    <rPh sb="31" eb="32">
      <t>トウ</t>
    </rPh>
    <rPh sb="33" eb="35">
      <t>ハイフ</t>
    </rPh>
    <rPh sb="39" eb="40">
      <t>キ</t>
    </rPh>
    <rPh sb="41" eb="42">
      <t>ト</t>
    </rPh>
    <rPh sb="44" eb="45">
      <t>サイ</t>
    </rPh>
    <rPh sb="54" eb="55">
      <t>サイ</t>
    </rPh>
    <rPh sb="57" eb="59">
      <t>カツヨウ</t>
    </rPh>
    <rPh sb="65" eb="67">
      <t>キサイ</t>
    </rPh>
    <rPh sb="73" eb="75">
      <t>チュウイ</t>
    </rPh>
    <rPh sb="76" eb="79">
      <t>キサイレイ</t>
    </rPh>
    <rPh sb="94" eb="96">
      <t>バアイ</t>
    </rPh>
    <rPh sb="99" eb="102">
      <t>ニュウリョクヨウ</t>
    </rPh>
    <rPh sb="107" eb="109">
      <t>サンコウ</t>
    </rPh>
    <rPh sb="128" eb="129">
      <t>ヨウ</t>
    </rPh>
    <rPh sb="134" eb="136">
      <t>セイシキ</t>
    </rPh>
    <rPh sb="137" eb="139">
      <t>サクセイ</t>
    </rPh>
    <rPh sb="141" eb="144">
      <t>ニュウリョクヨウ</t>
    </rPh>
    <rPh sb="149" eb="150">
      <t>モチ</t>
    </rPh>
    <rPh sb="152" eb="1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</si>
</sst>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50">
    <font>
      <sz val="11"/>
      <color theme="1"/>
      <name val="游ゴシック"/>
      <family val="2"/>
      <charset val="128"/>
      <scheme val="minor"/>
    </font>
    <font>
      <sz val="6"/>
      <name val="游ゴシック"/>
      <family val="2"/>
      <charset val="128"/>
      <scheme val="minor"/>
    </font>
    <font>
      <sz val="12"/>
      <color rgb="FF000000"/>
      <name val="HG丸ｺﾞｼｯｸM-PRO"/>
      <family val="3"/>
      <charset val="128"/>
    </font>
    <font>
      <sz val="11"/>
      <color rgb="FF000000"/>
      <name val="HG丸ｺﾞｼｯｸM-PRO"/>
      <family val="3"/>
      <charset val="128"/>
    </font>
    <font>
      <sz val="10"/>
      <color rgb="FF000000"/>
      <name val="HG丸ｺﾞｼｯｸM-PRO"/>
      <family val="3"/>
      <charset val="128"/>
    </font>
    <font>
      <sz val="10.5"/>
      <color rgb="FF000000"/>
      <name val="HG丸ｺﾞｼｯｸM-PRO"/>
      <family val="3"/>
      <charset val="128"/>
    </font>
    <font>
      <sz val="9"/>
      <color rgb="FF000000"/>
      <name val="HG丸ｺﾞｼｯｸM-PRO"/>
      <family val="3"/>
      <charset val="128"/>
    </font>
    <font>
      <b/>
      <sz val="18"/>
      <color theme="1"/>
      <name val="HG丸ｺﾞｼｯｸM-PRO"/>
      <family val="3"/>
      <charset val="128"/>
    </font>
    <font>
      <sz val="14"/>
      <color rgb="FF000000"/>
      <name val="HG丸ｺﾞｼｯｸM-PRO"/>
      <family val="3"/>
      <charset val="128"/>
    </font>
    <font>
      <sz val="16"/>
      <color rgb="FF000000"/>
      <name val="HG丸ｺﾞｼｯｸM-PRO"/>
      <family val="3"/>
      <charset val="128"/>
    </font>
    <font>
      <sz val="20"/>
      <color theme="1"/>
      <name val="游ゴシック"/>
      <family val="2"/>
      <charset val="128"/>
      <scheme val="minor"/>
    </font>
    <font>
      <b/>
      <sz val="22"/>
      <color theme="1"/>
      <name val="HG丸ｺﾞｼｯｸM-PRO"/>
      <family val="3"/>
      <charset val="128"/>
    </font>
    <font>
      <sz val="16"/>
      <color theme="1"/>
      <name val="HG丸ｺﾞｼｯｸM-PRO"/>
      <family val="3"/>
      <charset val="128"/>
    </font>
    <font>
      <sz val="11"/>
      <color theme="1"/>
      <name val="HG丸ｺﾞｼｯｸM-PRO"/>
      <family val="3"/>
      <charset val="128"/>
    </font>
    <font>
      <sz val="14"/>
      <color theme="1"/>
      <name val="HG丸ｺﾞｼｯｸM-PRO"/>
      <family val="3"/>
      <charset val="128"/>
    </font>
    <font>
      <sz val="10.5"/>
      <color theme="1"/>
      <name val="HG丸ｺﾞｼｯｸM-PRO"/>
      <family val="3"/>
      <charset val="128"/>
    </font>
    <font>
      <sz val="16"/>
      <name val="ＭＳ 明朝"/>
      <family val="1"/>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8"/>
      <color rgb="FFFF0000"/>
      <name val="游ゴシック"/>
      <family val="3"/>
      <charset val="128"/>
      <scheme val="minor"/>
    </font>
    <font>
      <b/>
      <sz val="12"/>
      <color indexed="81"/>
      <name val="MS P ゴシック"/>
      <family val="3"/>
      <charset val="128"/>
    </font>
    <font>
      <b/>
      <sz val="14"/>
      <color theme="1"/>
      <name val="游ゴシック"/>
      <family val="3"/>
      <charset val="128"/>
      <scheme val="minor"/>
    </font>
    <font>
      <b/>
      <sz val="11"/>
      <color rgb="FFFF0000"/>
      <name val="游ゴシック"/>
      <family val="3"/>
      <charset val="128"/>
      <scheme val="minor"/>
    </font>
    <font>
      <b/>
      <u/>
      <sz val="11"/>
      <color theme="1"/>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sz val="11"/>
      <color theme="1"/>
      <name val="游ゴシック"/>
      <family val="2"/>
      <charset val="128"/>
      <scheme val="minor"/>
    </font>
    <font>
      <sz val="12"/>
      <color theme="1"/>
      <name val="HG丸ｺﾞｼｯｸM-PRO"/>
      <family val="3"/>
      <charset val="128"/>
    </font>
    <font>
      <u/>
      <sz val="16"/>
      <color theme="10"/>
      <name val="HG丸ｺﾞｼｯｸM-PRO"/>
      <family val="3"/>
      <charset val="128"/>
    </font>
    <font>
      <b/>
      <sz val="12"/>
      <color theme="1"/>
      <name val="HG丸ｺﾞｼｯｸM-PRO"/>
      <family val="3"/>
      <charset val="128"/>
    </font>
    <font>
      <b/>
      <u/>
      <sz val="12"/>
      <color theme="1"/>
      <name val="HG丸ｺﾞｼｯｸM-PRO"/>
      <family val="3"/>
      <charset val="128"/>
    </font>
    <font>
      <u/>
      <sz val="12"/>
      <color theme="1"/>
      <name val="HG丸ｺﾞｼｯｸM-PRO"/>
      <family val="3"/>
      <charset val="128"/>
    </font>
    <font>
      <u/>
      <sz val="12"/>
      <name val="HG丸ｺﾞｼｯｸM-PRO"/>
      <family val="3"/>
      <charset val="128"/>
    </font>
    <font>
      <b/>
      <u/>
      <sz val="12"/>
      <name val="HG丸ｺﾞｼｯｸM-PRO"/>
      <family val="3"/>
      <charset val="128"/>
    </font>
    <font>
      <sz val="12"/>
      <name val="HG丸ｺﾞｼｯｸM-PRO"/>
      <family val="3"/>
      <charset val="128"/>
    </font>
    <font>
      <sz val="8"/>
      <color theme="1"/>
      <name val="HG丸ｺﾞｼｯｸM-PRO"/>
      <family val="3"/>
      <charset val="128"/>
    </font>
    <font>
      <b/>
      <sz val="12"/>
      <name val="HG丸ｺﾞｼｯｸM-PRO"/>
      <family val="3"/>
      <charset val="128"/>
    </font>
    <font>
      <b/>
      <sz val="14"/>
      <color indexed="81"/>
      <name val="MS P ゴシック"/>
      <family val="3"/>
      <charset val="128"/>
    </font>
    <font>
      <b/>
      <sz val="11"/>
      <color indexed="81"/>
      <name val="MS P ゴシック"/>
      <family val="3"/>
      <charset val="128"/>
    </font>
    <font>
      <u/>
      <sz val="9"/>
      <color theme="10"/>
      <name val="游ゴシック"/>
      <family val="3"/>
      <charset val="128"/>
      <scheme val="minor"/>
    </font>
    <font>
      <b/>
      <u/>
      <sz val="11"/>
      <color rgb="FFFF0000"/>
      <name val="游ゴシック"/>
      <family val="3"/>
      <charset val="128"/>
      <scheme val="minor"/>
    </font>
    <font>
      <sz val="12"/>
      <color rgb="FFFF0000"/>
      <name val="HG丸ｺﾞｼｯｸM-PRO"/>
      <family val="3"/>
      <charset val="128"/>
    </font>
    <font>
      <sz val="11"/>
      <color rgb="FFFF0000"/>
      <name val="游ゴシック"/>
      <family val="2"/>
      <charset val="128"/>
      <scheme val="minor"/>
    </font>
    <font>
      <sz val="11"/>
      <color rgb="FFFF0000"/>
      <name val="游ゴシック"/>
      <family val="3"/>
      <charset val="128"/>
      <scheme val="minor"/>
    </font>
    <font>
      <sz val="14"/>
      <color indexed="81"/>
      <name val="MS P ゴシック"/>
      <family val="3"/>
      <charset val="128"/>
    </font>
    <font>
      <b/>
      <sz val="18"/>
      <color theme="0"/>
      <name val="游ゴシック"/>
      <family val="3"/>
      <charset val="128"/>
      <scheme val="minor"/>
    </font>
  </fonts>
  <fills count="27">
    <fill>
      <patternFill patternType="none"/>
    </fill>
    <fill>
      <patternFill patternType="gray125"/>
    </fill>
    <fill>
      <patternFill patternType="solid">
        <fgColor rgb="FFCCFFCC"/>
        <bgColor indexed="64"/>
      </patternFill>
    </fill>
    <fill>
      <patternFill patternType="solid">
        <fgColor rgb="FFFFCCCC"/>
        <bgColor indexed="64"/>
      </patternFill>
    </fill>
    <fill>
      <patternFill patternType="solid">
        <fgColor rgb="FFE2EFD9"/>
        <bgColor indexed="64"/>
      </patternFill>
    </fill>
    <fill>
      <patternFill patternType="solid">
        <fgColor rgb="FFDEEAF6"/>
        <bgColor indexed="64"/>
      </patternFill>
    </fill>
    <fill>
      <patternFill patternType="solid">
        <fgColor rgb="FFEDEDED"/>
        <bgColor indexed="64"/>
      </patternFill>
    </fill>
    <fill>
      <patternFill patternType="solid">
        <fgColor rgb="FFFFF2CC"/>
        <bgColor indexed="64"/>
      </patternFill>
    </fill>
    <fill>
      <patternFill patternType="solid">
        <fgColor rgb="FFD5DCE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99"/>
        <bgColor indexed="64"/>
      </patternFill>
    </fill>
    <fill>
      <patternFill patternType="solid">
        <fgColor theme="8" tint="0.59999389629810485"/>
        <bgColor indexed="64"/>
      </patternFill>
    </fill>
    <fill>
      <patternFill patternType="solid">
        <fgColor rgb="FFFF9999"/>
        <bgColor indexed="64"/>
      </patternFill>
    </fill>
    <fill>
      <patternFill patternType="solid">
        <fgColor rgb="FFFF99CC"/>
        <bgColor indexed="64"/>
      </patternFill>
    </fill>
    <fill>
      <patternFill patternType="solid">
        <fgColor rgb="FFFF99FF"/>
        <bgColor indexed="64"/>
      </patternFill>
    </fill>
    <fill>
      <patternFill patternType="solid">
        <fgColor rgb="FFCCCCFF"/>
        <bgColor indexed="64"/>
      </patternFill>
    </fill>
    <fill>
      <patternFill patternType="solid">
        <fgColor rgb="FF99CCFF"/>
        <bgColor indexed="64"/>
      </patternFill>
    </fill>
    <fill>
      <patternFill patternType="solid">
        <fgColor rgb="FF66CCFF"/>
        <bgColor indexed="64"/>
      </patternFill>
    </fill>
    <fill>
      <patternFill patternType="solid">
        <fgColor rgb="FF66FFFF"/>
        <bgColor indexed="64"/>
      </patternFill>
    </fill>
    <fill>
      <patternFill patternType="solid">
        <fgColor rgb="FF99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2" fillId="0" borderId="0" applyNumberFormat="0" applyFill="0" applyBorder="0" applyAlignment="0" applyProtection="0">
      <alignment vertical="center"/>
    </xf>
    <xf numFmtId="6" fontId="30" fillId="0" borderId="0" applyFont="0" applyFill="0" applyBorder="0" applyAlignment="0" applyProtection="0">
      <alignment vertical="center"/>
    </xf>
  </cellStyleXfs>
  <cellXfs count="475">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 xfId="0"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3" borderId="1" xfId="0" applyNumberFormat="1" applyFill="1" applyBorder="1" applyAlignment="1" applyProtection="1">
      <alignment horizontal="center" vertical="center"/>
    </xf>
    <xf numFmtId="0" fontId="0" fillId="3" borderId="1" xfId="0" applyFill="1" applyBorder="1" applyAlignment="1" applyProtection="1">
      <alignment horizontal="left" vertical="center" wrapText="1"/>
    </xf>
    <xf numFmtId="0" fontId="0" fillId="3" borderId="1" xfId="0" applyFill="1" applyBorder="1" applyAlignment="1" applyProtection="1">
      <alignment horizontal="center" vertical="center" wrapText="1"/>
    </xf>
    <xf numFmtId="0" fontId="0" fillId="3" borderId="2"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3" xfId="0" applyFill="1" applyBorder="1" applyAlignment="1" applyProtection="1">
      <alignment horizontal="left" vertical="center"/>
      <protection locked="0"/>
    </xf>
    <xf numFmtId="0" fontId="0" fillId="3" borderId="18"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7" fillId="0" borderId="0" xfId="0" applyFont="1" applyBorder="1" applyAlignment="1">
      <alignment horizontal="center" vertical="center"/>
    </xf>
    <xf numFmtId="0" fontId="5" fillId="0" borderId="0" xfId="0" applyFont="1" applyBorder="1" applyAlignment="1">
      <alignment vertical="center" wrapText="1"/>
    </xf>
    <xf numFmtId="0" fontId="3" fillId="0" borderId="26" xfId="0" applyFont="1" applyFill="1" applyBorder="1" applyAlignment="1">
      <alignment horizontal="center" vertical="center" wrapText="1"/>
    </xf>
    <xf numFmtId="0" fontId="5" fillId="0" borderId="0" xfId="0" applyFont="1" applyFill="1" applyBorder="1" applyAlignment="1">
      <alignment vertical="center" wrapText="1"/>
    </xf>
    <xf numFmtId="0" fontId="2" fillId="0" borderId="0" xfId="0" applyFont="1" applyBorder="1" applyAlignment="1">
      <alignment horizontal="center" vertical="center" wrapText="1"/>
    </xf>
    <xf numFmtId="49" fontId="0" fillId="2" borderId="6" xfId="0" applyNumberFormat="1" applyFill="1" applyBorder="1" applyAlignment="1" applyProtection="1">
      <alignment horizontal="center" vertical="center"/>
    </xf>
    <xf numFmtId="49" fontId="0" fillId="2" borderId="6"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protection locked="0"/>
    </xf>
    <xf numFmtId="49" fontId="0" fillId="3" borderId="1" xfId="0" applyNumberFormat="1" applyFill="1" applyBorder="1" applyAlignment="1" applyProtection="1">
      <alignment horizontal="center" vertical="center"/>
    </xf>
    <xf numFmtId="49" fontId="0" fillId="3" borderId="1" xfId="0" applyNumberFormat="1" applyFill="1" applyBorder="1" applyAlignment="1" applyProtection="1">
      <alignment horizontal="center" vertical="center"/>
      <protection locked="0"/>
    </xf>
    <xf numFmtId="49" fontId="0" fillId="3" borderId="13" xfId="0" applyNumberFormat="1" applyFill="1" applyBorder="1" applyAlignment="1" applyProtection="1">
      <alignment horizontal="center" vertical="center"/>
      <protection locked="0"/>
    </xf>
    <xf numFmtId="0" fontId="2" fillId="0" borderId="26"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8" fillId="0" borderId="15" xfId="0" applyFont="1" applyBorder="1" applyAlignment="1">
      <alignment horizontal="center" vertical="center" wrapText="1"/>
    </xf>
    <xf numFmtId="0" fontId="10" fillId="0" borderId="29" xfId="0" applyFont="1" applyBorder="1" applyAlignment="1">
      <alignment horizontal="center" vertical="center"/>
    </xf>
    <xf numFmtId="0" fontId="8" fillId="0" borderId="16" xfId="0" applyFont="1" applyBorder="1" applyAlignment="1">
      <alignment horizontal="left"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vertical="top" wrapText="1"/>
    </xf>
    <xf numFmtId="0" fontId="2" fillId="0" borderId="0"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3" fillId="0" borderId="26" xfId="0" applyFont="1" applyFill="1" applyBorder="1" applyAlignment="1">
      <alignment vertical="center" wrapText="1"/>
    </xf>
    <xf numFmtId="0" fontId="8" fillId="0" borderId="26" xfId="0" applyFont="1" applyFill="1" applyBorder="1" applyAlignment="1">
      <alignment horizontal="left" vertical="top" wrapText="1"/>
    </xf>
    <xf numFmtId="0" fontId="9" fillId="0" borderId="26" xfId="0" applyFont="1" applyFill="1" applyBorder="1" applyAlignment="1">
      <alignment horizontal="center" vertical="center" wrapText="1"/>
    </xf>
    <xf numFmtId="0" fontId="8" fillId="0" borderId="26"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0" xfId="0" applyFont="1" applyBorder="1" applyAlignment="1">
      <alignment vertical="center" wrapText="1"/>
    </xf>
    <xf numFmtId="0" fontId="0" fillId="0" borderId="0" xfId="0" applyAlignment="1">
      <alignment horizontal="left" vertical="center"/>
    </xf>
    <xf numFmtId="0" fontId="13" fillId="0" borderId="0" xfId="0" applyFont="1">
      <alignment vertical="center"/>
    </xf>
    <xf numFmtId="0" fontId="14" fillId="0" borderId="0" xfId="0" applyFont="1">
      <alignment vertical="center"/>
    </xf>
    <xf numFmtId="0" fontId="12" fillId="0" borderId="5" xfId="0" applyFont="1" applyBorder="1">
      <alignment vertical="center"/>
    </xf>
    <xf numFmtId="0" fontId="12" fillId="0" borderId="0" xfId="0" applyFont="1">
      <alignment vertical="center"/>
    </xf>
    <xf numFmtId="0" fontId="13" fillId="0" borderId="26" xfId="0" applyFont="1" applyFill="1" applyBorder="1">
      <alignment vertical="center"/>
    </xf>
    <xf numFmtId="0" fontId="15" fillId="0" borderId="0" xfId="0" applyFont="1" applyFill="1" applyBorder="1" applyAlignment="1">
      <alignment horizontal="center" vertical="center" wrapText="1"/>
    </xf>
    <xf numFmtId="0" fontId="13" fillId="0" borderId="0" xfId="0" applyFont="1" applyFill="1" applyBorder="1">
      <alignment vertical="center"/>
    </xf>
    <xf numFmtId="0" fontId="3" fillId="0" borderId="28" xfId="0" applyFont="1" applyBorder="1" applyAlignment="1">
      <alignment horizontal="left" vertical="center" wrapText="1"/>
    </xf>
    <xf numFmtId="0" fontId="12" fillId="0" borderId="15" xfId="0" applyFont="1" applyBorder="1" applyAlignment="1">
      <alignment vertical="center"/>
    </xf>
    <xf numFmtId="0" fontId="0" fillId="3" borderId="1" xfId="0" applyFill="1" applyBorder="1" applyAlignment="1" applyProtection="1">
      <alignment horizontal="left" vertical="center" wrapText="1"/>
      <protection locked="0"/>
    </xf>
    <xf numFmtId="0" fontId="0" fillId="3" borderId="11"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1"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2"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2" xfId="0" applyFill="1" applyBorder="1" applyAlignment="1" applyProtection="1">
      <alignment horizontal="left" vertical="center"/>
    </xf>
    <xf numFmtId="0" fontId="0" fillId="0" borderId="0" xfId="0" applyFill="1" applyBorder="1" applyAlignment="1">
      <alignment horizontal="center" vertical="center"/>
    </xf>
    <xf numFmtId="0" fontId="0" fillId="0" borderId="1" xfId="0"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2" fillId="0" borderId="3" xfId="0" applyFont="1" applyBorder="1" applyAlignment="1">
      <alignment vertical="center"/>
    </xf>
    <xf numFmtId="0" fontId="9" fillId="0" borderId="3" xfId="0" applyFont="1" applyBorder="1" applyAlignment="1">
      <alignment vertical="center" wrapText="1"/>
    </xf>
    <xf numFmtId="0" fontId="9" fillId="0" borderId="26" xfId="0" applyFont="1" applyFill="1" applyBorder="1" applyAlignment="1">
      <alignment horizontal="left" vertical="center" wrapText="1"/>
    </xf>
    <xf numFmtId="0" fontId="8"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16" xfId="0" applyFont="1" applyBorder="1" applyAlignment="1">
      <alignment horizontal="left" vertical="center" wrapText="1"/>
    </xf>
    <xf numFmtId="0" fontId="8"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6" xfId="0" applyFont="1" applyBorder="1" applyAlignment="1">
      <alignment horizontal="left" vertical="center" wrapText="1"/>
    </xf>
    <xf numFmtId="0" fontId="8" fillId="0" borderId="16" xfId="0" applyFont="1" applyBorder="1" applyAlignment="1">
      <alignment horizontal="center" vertical="center" wrapText="1"/>
    </xf>
    <xf numFmtId="0" fontId="8" fillId="0" borderId="26" xfId="0" applyFont="1" applyFill="1" applyBorder="1" applyAlignment="1">
      <alignment horizontal="center" vertical="center" wrapText="1"/>
    </xf>
    <xf numFmtId="0" fontId="9" fillId="0" borderId="15" xfId="0" applyFont="1" applyBorder="1" applyAlignment="1">
      <alignment horizontal="left" vertical="center" wrapText="1"/>
    </xf>
    <xf numFmtId="0" fontId="0" fillId="0" borderId="0" xfId="0" applyProtection="1">
      <alignment vertical="center"/>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0" fillId="0" borderId="0" xfId="0" applyAlignment="1" applyProtection="1">
      <alignment horizontal="left" vertical="center"/>
    </xf>
    <xf numFmtId="0" fontId="22" fillId="13" borderId="29" xfId="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31" fillId="0" borderId="44" xfId="0" applyFont="1" applyBorder="1" applyAlignment="1">
      <alignment horizontal="center" vertical="center"/>
    </xf>
    <xf numFmtId="0" fontId="32" fillId="0" borderId="37" xfId="1" applyFont="1" applyFill="1" applyBorder="1" applyAlignment="1">
      <alignment vertical="center" wrapText="1"/>
    </xf>
    <xf numFmtId="0" fontId="32" fillId="0" borderId="0" xfId="1" applyFont="1" applyFill="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31" fillId="15" borderId="44" xfId="0" applyFont="1" applyFill="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1" fillId="15" borderId="7" xfId="0" applyFont="1" applyFill="1" applyBorder="1" applyAlignment="1">
      <alignment horizontal="center" vertical="center"/>
    </xf>
    <xf numFmtId="0" fontId="39" fillId="15" borderId="8" xfId="0" applyFont="1" applyFill="1" applyBorder="1" applyAlignment="1">
      <alignment horizontal="center" vertical="center"/>
    </xf>
    <xf numFmtId="0" fontId="31" fillId="15" borderId="9" xfId="0" applyFont="1" applyFill="1" applyBorder="1" applyAlignment="1">
      <alignment horizontal="center" vertical="center"/>
    </xf>
    <xf numFmtId="0" fontId="13" fillId="0" borderId="0" xfId="0" applyFont="1" applyAlignment="1"/>
    <xf numFmtId="0" fontId="31" fillId="15" borderId="10" xfId="0" applyFont="1" applyFill="1" applyBorder="1" applyAlignment="1">
      <alignment horizontal="center" vertical="center"/>
    </xf>
    <xf numFmtId="0" fontId="31" fillId="15" borderId="12" xfId="0" applyFont="1" applyFill="1" applyBorder="1" applyAlignment="1">
      <alignment horizontal="center" vertical="center"/>
    </xf>
    <xf numFmtId="0" fontId="13" fillId="0" borderId="0" xfId="0" applyFont="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wrapText="1"/>
    </xf>
    <xf numFmtId="0" fontId="31" fillId="0" borderId="0" xfId="0" applyFont="1" applyFill="1" applyBorder="1" applyAlignment="1">
      <alignment horizontal="center" vertical="center"/>
    </xf>
    <xf numFmtId="0" fontId="13" fillId="0" borderId="0" xfId="0" applyFont="1" applyFill="1">
      <alignment vertical="center"/>
    </xf>
    <xf numFmtId="0" fontId="31" fillId="0" borderId="0" xfId="0" applyFont="1" applyFill="1" applyBorder="1" applyAlignment="1">
      <alignment horizontal="left" vertical="center" wrapText="1"/>
    </xf>
    <xf numFmtId="0" fontId="32" fillId="0" borderId="0" xfId="1" applyFont="1" applyFill="1" applyBorder="1" applyAlignment="1">
      <alignment horizontal="center" vertical="center" wrapText="1"/>
    </xf>
    <xf numFmtId="0" fontId="31" fillId="0" borderId="0" xfId="0" applyFont="1" applyBorder="1" applyAlignment="1">
      <alignment vertical="center"/>
    </xf>
    <xf numFmtId="0" fontId="38" fillId="0" borderId="0" xfId="0" applyFont="1" applyFill="1" applyBorder="1" applyAlignment="1">
      <alignment horizontal="left"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13" fillId="0" borderId="0" xfId="0" applyFont="1" applyBorder="1">
      <alignment vertical="center"/>
    </xf>
    <xf numFmtId="0" fontId="31" fillId="15" borderId="33" xfId="0" applyFont="1" applyFill="1" applyBorder="1" applyAlignment="1">
      <alignment horizontal="center" vertical="center"/>
    </xf>
    <xf numFmtId="0" fontId="22" fillId="16" borderId="29" xfId="1" applyFill="1" applyBorder="1" applyAlignment="1" applyProtection="1">
      <alignment horizontal="center" vertical="center" wrapText="1"/>
    </xf>
    <xf numFmtId="0" fontId="22" fillId="17" borderId="29" xfId="1" applyFill="1" applyBorder="1" applyAlignment="1" applyProtection="1">
      <alignment horizontal="center" vertical="center" wrapText="1"/>
    </xf>
    <xf numFmtId="0" fontId="22" fillId="18" borderId="29" xfId="1" applyFill="1" applyBorder="1" applyAlignment="1" applyProtection="1">
      <alignment horizontal="center" vertical="center" wrapText="1"/>
      <protection locked="0"/>
    </xf>
    <xf numFmtId="0" fontId="22" fillId="19" borderId="29" xfId="1" applyFill="1" applyBorder="1" applyAlignment="1" applyProtection="1">
      <alignment horizontal="center" vertical="center" wrapText="1"/>
    </xf>
    <xf numFmtId="0" fontId="22" fillId="20" borderId="29" xfId="1" applyFill="1" applyBorder="1" applyAlignment="1" applyProtection="1">
      <alignment horizontal="center" vertical="center" wrapText="1"/>
    </xf>
    <xf numFmtId="0" fontId="22" fillId="21" borderId="29" xfId="1" applyFill="1" applyBorder="1" applyAlignment="1" applyProtection="1">
      <alignment horizontal="center" vertical="center" wrapText="1"/>
    </xf>
    <xf numFmtId="0" fontId="22" fillId="22" borderId="29" xfId="1" applyFill="1" applyBorder="1" applyAlignment="1" applyProtection="1">
      <alignment horizontal="center" vertical="center" wrapText="1"/>
    </xf>
    <xf numFmtId="0" fontId="22" fillId="23" borderId="29" xfId="1" applyFill="1" applyBorder="1" applyAlignment="1" applyProtection="1">
      <alignment horizontal="center" vertical="center" wrapText="1"/>
    </xf>
    <xf numFmtId="0" fontId="22" fillId="24" borderId="29" xfId="1" applyFill="1" applyBorder="1" applyAlignment="1" applyProtection="1">
      <alignment horizontal="center" vertical="center" wrapText="1"/>
    </xf>
    <xf numFmtId="0" fontId="22" fillId="25" borderId="29" xfId="1" applyFill="1" applyBorder="1" applyAlignment="1" applyProtection="1">
      <alignment horizontal="center" vertical="center" wrapText="1"/>
    </xf>
    <xf numFmtId="0" fontId="22" fillId="26" borderId="29" xfId="1" applyFill="1" applyBorder="1" applyAlignment="1" applyProtection="1">
      <alignment horizontal="center" vertical="center" wrapText="1"/>
    </xf>
    <xf numFmtId="0" fontId="9" fillId="0" borderId="15" xfId="0" applyFont="1" applyBorder="1" applyAlignment="1">
      <alignment horizontal="left" vertical="center" wrapText="1"/>
    </xf>
    <xf numFmtId="0" fontId="9" fillId="0" borderId="0"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26"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0" fillId="0" borderId="49" xfId="0" applyFill="1" applyBorder="1" applyAlignment="1">
      <alignment horizontal="center" vertical="center"/>
    </xf>
    <xf numFmtId="0" fontId="0" fillId="0" borderId="0" xfId="0" applyAlignment="1" applyProtection="1">
      <alignment horizontal="left" vertical="center" wrapText="1"/>
    </xf>
    <xf numFmtId="0" fontId="0" fillId="3" borderId="7" xfId="0" applyFill="1" applyBorder="1" applyAlignment="1" applyProtection="1">
      <alignment horizontal="center" vertical="center" wrapText="1"/>
    </xf>
    <xf numFmtId="0" fontId="9" fillId="0" borderId="15" xfId="0" applyFont="1" applyBorder="1" applyAlignment="1">
      <alignment horizontal="left" vertical="center" wrapText="1"/>
    </xf>
    <xf numFmtId="0" fontId="9" fillId="0" borderId="0"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26"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0" fillId="0" borderId="0" xfId="0" applyAlignment="1" applyProtection="1">
      <alignment horizontal="left" vertical="center" wrapText="1"/>
    </xf>
    <xf numFmtId="0" fontId="0" fillId="2" borderId="22" xfId="0" applyFill="1" applyBorder="1" applyAlignment="1" applyProtection="1">
      <alignment horizontal="center" vertical="center" wrapText="1"/>
    </xf>
    <xf numFmtId="0" fontId="8" fillId="0" borderId="16"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0" fillId="14" borderId="11" xfId="0" applyFill="1" applyBorder="1" applyAlignment="1" applyProtection="1">
      <alignment horizontal="center" vertical="center"/>
    </xf>
    <xf numFmtId="0" fontId="46" fillId="3" borderId="10" xfId="0"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0" fontId="46" fillId="3" borderId="1" xfId="0" applyFont="1" applyFill="1" applyBorder="1" applyAlignment="1" applyProtection="1">
      <alignment horizontal="left" vertical="center" wrapText="1"/>
    </xf>
    <xf numFmtId="0" fontId="18" fillId="12" borderId="41" xfId="0" applyFont="1" applyFill="1" applyBorder="1" applyAlignment="1" applyProtection="1">
      <alignment horizontal="left" vertical="center" wrapText="1"/>
    </xf>
    <xf numFmtId="0" fontId="18" fillId="12" borderId="30" xfId="0" applyFont="1" applyFill="1" applyBorder="1" applyAlignment="1" applyProtection="1">
      <alignment horizontal="left" vertical="center" wrapText="1"/>
    </xf>
    <xf numFmtId="0" fontId="18" fillId="12" borderId="42" xfId="0" applyFont="1" applyFill="1" applyBorder="1" applyAlignment="1" applyProtection="1">
      <alignment horizontal="left" vertical="center" wrapText="1"/>
    </xf>
    <xf numFmtId="0" fontId="28" fillId="12" borderId="38" xfId="0" applyFont="1" applyFill="1" applyBorder="1" applyAlignment="1" applyProtection="1">
      <alignment horizontal="left" vertical="center"/>
    </xf>
    <xf numFmtId="0" fontId="28" fillId="12" borderId="32" xfId="0" applyFont="1" applyFill="1" applyBorder="1" applyAlignment="1" applyProtection="1">
      <alignment horizontal="left" vertical="center"/>
    </xf>
    <xf numFmtId="0" fontId="18" fillId="12" borderId="39" xfId="0" applyFont="1" applyFill="1" applyBorder="1" applyAlignment="1" applyProtection="1">
      <alignment horizontal="left" vertical="center"/>
    </xf>
    <xf numFmtId="0" fontId="0" fillId="0" borderId="0" xfId="0" applyAlignment="1" applyProtection="1">
      <alignment horizontal="left" vertical="center" wrapText="1"/>
    </xf>
    <xf numFmtId="0" fontId="0" fillId="0" borderId="40" xfId="0" applyBorder="1" applyAlignment="1" applyProtection="1">
      <alignment horizontal="left" vertical="center" wrapText="1"/>
    </xf>
    <xf numFmtId="0" fontId="43" fillId="0" borderId="0" xfId="1" applyFont="1" applyAlignment="1" applyProtection="1">
      <alignment horizontal="left" vertical="center" wrapText="1"/>
    </xf>
    <xf numFmtId="0" fontId="25" fillId="0" borderId="0" xfId="0" applyFont="1" applyAlignment="1" applyProtection="1">
      <alignment horizontal="center" vertical="center"/>
    </xf>
    <xf numFmtId="0" fontId="18" fillId="12" borderId="37" xfId="0" applyFont="1" applyFill="1" applyBorder="1" applyAlignment="1" applyProtection="1">
      <alignment horizontal="left" vertical="center" wrapText="1"/>
    </xf>
    <xf numFmtId="0" fontId="18" fillId="12" borderId="0" xfId="0" applyFont="1" applyFill="1" applyBorder="1" applyAlignment="1" applyProtection="1">
      <alignment horizontal="left" vertical="center" wrapText="1"/>
    </xf>
    <xf numFmtId="0" fontId="18" fillId="12" borderId="40" xfId="0" applyFont="1" applyFill="1" applyBorder="1" applyAlignment="1" applyProtection="1">
      <alignment horizontal="left" vertical="center" wrapText="1"/>
    </xf>
    <xf numFmtId="0" fontId="31" fillId="15" borderId="8" xfId="0" applyFont="1" applyFill="1" applyBorder="1" applyAlignment="1">
      <alignment horizontal="center" vertical="center"/>
    </xf>
    <xf numFmtId="0" fontId="31" fillId="0" borderId="34" xfId="0" applyFont="1" applyBorder="1" applyAlignment="1">
      <alignment horizontal="center" vertical="center"/>
    </xf>
    <xf numFmtId="0" fontId="31" fillId="0" borderId="47" xfId="0" applyFont="1" applyBorder="1" applyAlignment="1">
      <alignment horizontal="center" vertical="center"/>
    </xf>
    <xf numFmtId="0" fontId="31" fillId="0" borderId="45"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6" xfId="0" applyFont="1" applyBorder="1" applyAlignment="1">
      <alignment horizontal="left" vertical="center" wrapText="1"/>
    </xf>
    <xf numFmtId="0" fontId="31" fillId="0" borderId="48" xfId="0" applyFont="1" applyBorder="1" applyAlignment="1">
      <alignment horizontal="center" vertical="center"/>
    </xf>
    <xf numFmtId="0" fontId="31" fillId="0" borderId="18" xfId="0" applyFont="1" applyBorder="1" applyAlignment="1">
      <alignment horizontal="left" vertical="center" wrapText="1"/>
    </xf>
    <xf numFmtId="0" fontId="31" fillId="0" borderId="46" xfId="0" applyFont="1" applyBorder="1" applyAlignment="1">
      <alignment horizontal="left" vertical="center" wrapText="1"/>
    </xf>
    <xf numFmtId="0" fontId="31" fillId="0" borderId="23" xfId="0" applyFont="1" applyBorder="1" applyAlignment="1">
      <alignment horizontal="left" vertical="center" wrapText="1"/>
    </xf>
    <xf numFmtId="0" fontId="31" fillId="0" borderId="3" xfId="0" applyFont="1" applyBorder="1" applyAlignment="1">
      <alignment horizontal="left" vertical="center"/>
    </xf>
    <xf numFmtId="0" fontId="31" fillId="0" borderId="6" xfId="0" applyFont="1" applyBorder="1" applyAlignment="1">
      <alignment horizontal="left" vertical="center"/>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6" xfId="0" applyFont="1" applyBorder="1" applyAlignment="1">
      <alignment horizontal="left" vertical="center" wrapText="1"/>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176" fontId="31" fillId="0" borderId="0" xfId="0" applyNumberFormat="1" applyFont="1" applyAlignment="1">
      <alignment horizontal="right" vertical="center"/>
    </xf>
    <xf numFmtId="0" fontId="31" fillId="0" borderId="13" xfId="0" applyFont="1" applyBorder="1" applyAlignment="1">
      <alignment horizontal="left" vertical="center" wrapText="1"/>
    </xf>
    <xf numFmtId="0" fontId="31" fillId="0" borderId="1" xfId="0" applyFont="1" applyBorder="1" applyAlignment="1">
      <alignment horizontal="left" vertical="center" wrapText="1"/>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1" fillId="0" borderId="0" xfId="0" applyFont="1" applyAlignment="1">
      <alignment horizontal="center" vertical="center"/>
    </xf>
    <xf numFmtId="0" fontId="31" fillId="0" borderId="44" xfId="0" applyFont="1" applyBorder="1" applyAlignment="1">
      <alignment horizontal="center" vertical="center"/>
    </xf>
    <xf numFmtId="0" fontId="31" fillId="0" borderId="0" xfId="0" applyFont="1" applyBorder="1" applyAlignment="1">
      <alignment horizontal="left" vertical="center"/>
    </xf>
    <xf numFmtId="0" fontId="31" fillId="0" borderId="0" xfId="0" applyFont="1" applyAlignment="1">
      <alignment horizontal="left" vertical="center"/>
    </xf>
    <xf numFmtId="0" fontId="31" fillId="15" borderId="41" xfId="0" applyFont="1" applyFill="1" applyBorder="1" applyAlignment="1">
      <alignment horizontal="center" vertical="center"/>
    </xf>
    <xf numFmtId="0" fontId="31" fillId="15" borderId="43" xfId="0" applyFont="1" applyFill="1" applyBorder="1" applyAlignment="1">
      <alignment horizontal="center" vertical="center"/>
    </xf>
    <xf numFmtId="0" fontId="31" fillId="15" borderId="7" xfId="0" applyFont="1" applyFill="1" applyBorder="1" applyAlignment="1">
      <alignment horizontal="center" vertical="center"/>
    </xf>
    <xf numFmtId="0" fontId="31" fillId="15" borderId="9" xfId="0" applyFont="1" applyFill="1" applyBorder="1" applyAlignment="1">
      <alignment horizontal="center" vertical="center"/>
    </xf>
    <xf numFmtId="0" fontId="32" fillId="14" borderId="38" xfId="1" applyFont="1" applyFill="1" applyBorder="1" applyAlignment="1">
      <alignment horizontal="center" vertical="center" wrapText="1"/>
    </xf>
    <xf numFmtId="0" fontId="32" fillId="14" borderId="32" xfId="1" applyFont="1" applyFill="1" applyBorder="1" applyAlignment="1">
      <alignment horizontal="center" vertical="center" wrapText="1"/>
    </xf>
    <xf numFmtId="0" fontId="32" fillId="14" borderId="39" xfId="1" applyFont="1" applyFill="1" applyBorder="1" applyAlignment="1">
      <alignment horizontal="center" vertical="center" wrapText="1"/>
    </xf>
    <xf numFmtId="0" fontId="32" fillId="14" borderId="37" xfId="1" applyFont="1" applyFill="1" applyBorder="1" applyAlignment="1">
      <alignment horizontal="center" vertical="center" wrapText="1"/>
    </xf>
    <xf numFmtId="0" fontId="32" fillId="14" borderId="0" xfId="1" applyFont="1" applyFill="1" applyBorder="1" applyAlignment="1">
      <alignment horizontal="center" vertical="center" wrapText="1"/>
    </xf>
    <xf numFmtId="0" fontId="32" fillId="14" borderId="40" xfId="1" applyFont="1" applyFill="1" applyBorder="1" applyAlignment="1">
      <alignment horizontal="center" vertical="center" wrapText="1"/>
    </xf>
    <xf numFmtId="0" fontId="32" fillId="14" borderId="41" xfId="1" applyFont="1" applyFill="1" applyBorder="1" applyAlignment="1">
      <alignment horizontal="center" vertical="center" wrapText="1"/>
    </xf>
    <xf numFmtId="0" fontId="32" fillId="14" borderId="30" xfId="1" applyFont="1" applyFill="1" applyBorder="1" applyAlignment="1">
      <alignment horizontal="center" vertical="center" wrapText="1"/>
    </xf>
    <xf numFmtId="0" fontId="32" fillId="14" borderId="42" xfId="1" applyFont="1" applyFill="1" applyBorder="1" applyAlignment="1">
      <alignment horizontal="center" vertical="center" wrapText="1"/>
    </xf>
    <xf numFmtId="0" fontId="38" fillId="0" borderId="13" xfId="0" applyFont="1" applyBorder="1" applyAlignment="1">
      <alignment horizontal="left" vertical="center"/>
    </xf>
    <xf numFmtId="0" fontId="31" fillId="0" borderId="13" xfId="0" applyFont="1" applyBorder="1" applyAlignment="1">
      <alignment horizontal="left" vertical="center"/>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2" fillId="0" borderId="15"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0" borderId="2" xfId="0" applyFont="1" applyFill="1" applyBorder="1" applyAlignment="1">
      <alignment horizontal="right" vertical="center"/>
    </xf>
    <xf numFmtId="0" fontId="8" fillId="0" borderId="3" xfId="0" applyFont="1" applyFill="1" applyBorder="1" applyAlignment="1">
      <alignment horizontal="right" vertical="center"/>
    </xf>
    <xf numFmtId="0" fontId="8" fillId="0" borderId="6" xfId="0" applyFont="1" applyFill="1" applyBorder="1" applyAlignment="1">
      <alignment horizontal="right" vertical="center"/>
    </xf>
    <xf numFmtId="0" fontId="16"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center"/>
    </xf>
    <xf numFmtId="0" fontId="7" fillId="0" borderId="15" xfId="0" applyFont="1" applyBorder="1" applyAlignment="1">
      <alignment horizontal="center" vertical="center"/>
    </xf>
    <xf numFmtId="0" fontId="23" fillId="0" borderId="0"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9" fillId="4" borderId="15"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left" vertical="center" wrapText="1"/>
    </xf>
    <xf numFmtId="0" fontId="9" fillId="0" borderId="25" xfId="0" applyFont="1" applyBorder="1" applyAlignment="1">
      <alignment horizontal="left" vertical="center" wrapText="1"/>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8" fillId="0" borderId="27" xfId="0" applyFont="1" applyBorder="1" applyAlignment="1">
      <alignment horizontal="center" vertical="center"/>
    </xf>
    <xf numFmtId="0" fontId="9" fillId="0" borderId="15" xfId="0" applyFont="1" applyBorder="1" applyAlignment="1">
      <alignment horizontal="left" vertical="center"/>
    </xf>
    <xf numFmtId="0" fontId="9" fillId="0" borderId="28" xfId="0" applyFont="1" applyBorder="1" applyAlignment="1">
      <alignment horizontal="left"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4" xfId="0" applyFont="1" applyBorder="1" applyAlignment="1">
      <alignment horizontal="left" vertical="center" wrapText="1"/>
    </xf>
    <xf numFmtId="0" fontId="8" fillId="0" borderId="16" xfId="0" applyFont="1" applyBorder="1" applyAlignment="1">
      <alignment horizontal="left" vertical="center" wrapText="1"/>
    </xf>
    <xf numFmtId="0" fontId="8" fillId="0" borderId="16" xfId="0" applyFont="1" applyBorder="1" applyAlignment="1">
      <alignment horizontal="right" vertical="center" wrapText="1"/>
    </xf>
    <xf numFmtId="0" fontId="8" fillId="0" borderId="25" xfId="0" applyFont="1" applyBorder="1" applyAlignment="1">
      <alignment horizontal="righ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9" xfId="0" applyFont="1" applyBorder="1" applyAlignment="1">
      <alignment horizontal="center" vertical="top" wrapText="1"/>
    </xf>
    <xf numFmtId="0" fontId="8" fillId="0" borderId="3" xfId="0" applyFont="1" applyBorder="1" applyAlignment="1">
      <alignment horizontal="center" vertical="top" wrapText="1"/>
    </xf>
    <xf numFmtId="0" fontId="2" fillId="0" borderId="3"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6"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8" fillId="0" borderId="26"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2" fillId="0" borderId="27" xfId="0" applyFont="1" applyBorder="1" applyAlignment="1">
      <alignment horizontal="center" vertical="center" wrapText="1"/>
    </xf>
    <xf numFmtId="0" fontId="9" fillId="0" borderId="15" xfId="0" applyFont="1" applyBorder="1" applyAlignment="1">
      <alignment horizontal="right" vertical="center" wrapText="1"/>
    </xf>
    <xf numFmtId="0" fontId="8" fillId="5" borderId="15" xfId="0" applyFont="1" applyFill="1" applyBorder="1" applyAlignment="1">
      <alignment horizontal="center" vertical="center" wrapText="1"/>
    </xf>
    <xf numFmtId="0" fontId="9" fillId="0" borderId="24" xfId="0" applyFont="1" applyBorder="1" applyAlignment="1">
      <alignment horizontal="left" vertical="center" wrapText="1"/>
    </xf>
    <xf numFmtId="0" fontId="8" fillId="5" borderId="16"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9" fillId="0" borderId="28" xfId="0" applyFont="1" applyBorder="1" applyAlignment="1">
      <alignment horizontal="left" vertical="center" wrapText="1"/>
    </xf>
    <xf numFmtId="0" fontId="9" fillId="0" borderId="16" xfId="0" applyFont="1" applyBorder="1" applyAlignment="1">
      <alignment horizontal="right" vertical="center" wrapText="1"/>
    </xf>
    <xf numFmtId="0" fontId="9" fillId="0" borderId="16" xfId="0" applyFont="1" applyBorder="1" applyAlignment="1">
      <alignment horizontal="center" vertical="center" wrapText="1"/>
    </xf>
    <xf numFmtId="0" fontId="9" fillId="0" borderId="25"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top" wrapText="1"/>
    </xf>
    <xf numFmtId="0" fontId="8" fillId="0" borderId="15" xfId="0" applyFont="1" applyBorder="1" applyAlignment="1">
      <alignment horizontal="left" vertical="top"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0" borderId="15" xfId="0" applyFont="1" applyBorder="1" applyAlignment="1">
      <alignment horizontal="center" vertical="top" wrapText="1"/>
    </xf>
    <xf numFmtId="0" fontId="9" fillId="7" borderId="26" xfId="0" applyFont="1" applyFill="1" applyBorder="1" applyAlignment="1">
      <alignment horizontal="center" wrapText="1"/>
    </xf>
    <xf numFmtId="0" fontId="9" fillId="7" borderId="5" xfId="0" applyFont="1" applyFill="1" applyBorder="1" applyAlignment="1">
      <alignment horizont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7" borderId="24" xfId="0" applyFont="1" applyFill="1" applyBorder="1" applyAlignment="1">
      <alignment horizontal="center" wrapText="1"/>
    </xf>
    <xf numFmtId="0" fontId="9" fillId="7" borderId="25" xfId="0" applyFont="1" applyFill="1" applyBorder="1" applyAlignment="1">
      <alignment horizontal="center" wrapText="1"/>
    </xf>
    <xf numFmtId="0" fontId="9" fillId="7" borderId="27" xfId="0" applyFont="1" applyFill="1" applyBorder="1" applyAlignment="1">
      <alignment horizontal="center" vertical="top" wrapText="1"/>
    </xf>
    <xf numFmtId="0" fontId="9" fillId="7" borderId="28" xfId="0" applyFont="1" applyFill="1" applyBorder="1" applyAlignment="1">
      <alignment horizontal="center" vertical="top" wrapText="1"/>
    </xf>
    <xf numFmtId="0" fontId="8" fillId="0" borderId="27" xfId="0" applyFont="1" applyBorder="1" applyAlignment="1">
      <alignment horizontal="center" vertical="center" wrapText="1"/>
    </xf>
    <xf numFmtId="0" fontId="8" fillId="0" borderId="15" xfId="0" applyFont="1" applyBorder="1" applyAlignment="1">
      <alignment horizontal="left" vertical="center" wrapText="1"/>
    </xf>
    <xf numFmtId="0" fontId="9" fillId="8" borderId="26"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5" borderId="1"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0" xfId="0" applyFont="1" applyBorder="1" applyAlignment="1">
      <alignment horizontal="center" vertical="center" wrapText="1"/>
    </xf>
    <xf numFmtId="0" fontId="9" fillId="8"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8" fillId="0" borderId="1" xfId="0" applyFont="1" applyBorder="1" applyAlignment="1">
      <alignment horizontal="left" vertical="center" wrapText="1"/>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8" fillId="0" borderId="26"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center" vertical="top" wrapText="1"/>
    </xf>
    <xf numFmtId="0" fontId="8" fillId="0" borderId="26" xfId="0" applyFont="1" applyBorder="1" applyAlignment="1">
      <alignment horizontal="center" vertical="center" wrapText="1"/>
    </xf>
    <xf numFmtId="0" fontId="9" fillId="0" borderId="5" xfId="0" applyFont="1" applyBorder="1" applyAlignment="1">
      <alignment horizontal="left" vertical="center" wrapText="1"/>
    </xf>
    <xf numFmtId="0" fontId="8" fillId="0" borderId="2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2" applyNumberFormat="1" applyFont="1" applyBorder="1" applyAlignment="1">
      <alignment horizontal="center" vertical="center" wrapText="1"/>
    </xf>
    <xf numFmtId="0" fontId="9" fillId="0" borderId="5" xfId="2" applyNumberFormat="1" applyFont="1" applyBorder="1" applyAlignment="1">
      <alignment horizontal="center" vertical="center" wrapText="1"/>
    </xf>
    <xf numFmtId="0" fontId="19" fillId="0" borderId="15" xfId="0" applyFont="1" applyBorder="1" applyAlignment="1">
      <alignment horizontal="center" vertical="center"/>
    </xf>
    <xf numFmtId="0" fontId="22" fillId="11" borderId="31" xfId="1" applyFill="1" applyBorder="1" applyAlignment="1">
      <alignment horizontal="center" vertical="center"/>
    </xf>
    <xf numFmtId="0" fontId="22" fillId="11" borderId="35" xfId="1" applyFill="1" applyBorder="1" applyAlignment="1">
      <alignment horizontal="center" vertical="center"/>
    </xf>
    <xf numFmtId="0" fontId="22" fillId="11" borderId="36" xfId="1" applyFill="1" applyBorder="1" applyAlignment="1">
      <alignment horizontal="center"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6" xfId="0" applyFont="1" applyFill="1" applyBorder="1" applyAlignment="1">
      <alignment horizontal="right" vertical="center"/>
    </xf>
    <xf numFmtId="0" fontId="8" fillId="0" borderId="25" xfId="0" applyFont="1" applyBorder="1" applyAlignment="1">
      <alignment horizontal="center" vertical="center" wrapText="1"/>
    </xf>
    <xf numFmtId="0" fontId="8" fillId="0" borderId="28" xfId="0" applyFont="1" applyBorder="1" applyAlignment="1">
      <alignment horizontal="center" vertical="top" wrapText="1"/>
    </xf>
    <xf numFmtId="0" fontId="8" fillId="0" borderId="27" xfId="0" applyFont="1" applyBorder="1" applyAlignment="1">
      <alignment horizontal="center" vertical="top" wrapText="1"/>
    </xf>
    <xf numFmtId="0" fontId="8" fillId="0" borderId="0" xfId="0" applyFont="1" applyFill="1" applyBorder="1" applyAlignment="1">
      <alignment horizontal="left" vertical="top" wrapText="1"/>
    </xf>
    <xf numFmtId="0" fontId="9" fillId="5" borderId="15" xfId="0" applyFont="1" applyFill="1" applyBorder="1" applyAlignment="1">
      <alignment horizontal="center" vertical="center" wrapText="1"/>
    </xf>
    <xf numFmtId="0" fontId="8" fillId="0" borderId="26" xfId="0" applyFont="1" applyBorder="1" applyAlignment="1">
      <alignment horizontal="center" vertical="top" wrapText="1"/>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9" fillId="0" borderId="0" xfId="0" applyFont="1" applyBorder="1" applyAlignment="1">
      <alignment horizontal="left" vertical="center" wrapText="1"/>
    </xf>
  </cellXfs>
  <cellStyles count="3">
    <cellStyle name="ハイパーリンク" xfId="1" builtinId="8"/>
    <cellStyle name="通貨" xfId="2" builtinId="7"/>
    <cellStyle name="標準" xfId="0" builtinId="0"/>
  </cellStyles>
  <dxfs count="31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CC"/>
      <color rgb="FFFF99FF"/>
      <color rgb="FFFF99CC"/>
      <color rgb="FF99FFCC"/>
      <color rgb="FF66FFFF"/>
      <color rgb="FF66CCFF"/>
      <color rgb="FF99CCFF"/>
      <color rgb="FFCCCCFF"/>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lgpos.task-asp.net/cu/272183/ea/residents/procedures/apply/5bb999f9-acd3-4114-8189-d364a9e09411/start" TargetMode="External"/><Relationship Id="rId1" Type="http://schemas.openxmlformats.org/officeDocument/2006/relationships/hyperlink" Target="https://lgpos.task-asp.net/cu/272183/ea/residents/procedures/apply/ca6f6e01-0099-428a-a00d-0d7ad06d7347/star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0D60-F76B-4D7F-9D7C-A529FB0A1211}">
  <dimension ref="A1:M23"/>
  <sheetViews>
    <sheetView tabSelected="1" zoomScale="85" zoomScaleNormal="85" workbookViewId="0">
      <selection activeCell="A22" sqref="A22:C22"/>
    </sheetView>
  </sheetViews>
  <sheetFormatPr defaultRowHeight="18.75"/>
  <cols>
    <col min="1" max="1" width="21.125" style="120" customWidth="1"/>
    <col min="2" max="2" width="46.375" style="120" customWidth="1"/>
    <col min="3" max="3" width="14" style="120" customWidth="1"/>
    <col min="4" max="13" width="15.875" style="120" customWidth="1"/>
    <col min="14" max="16384" width="9" style="120"/>
  </cols>
  <sheetData>
    <row r="1" spans="1:13" ht="24">
      <c r="A1" s="214" t="s">
        <v>30</v>
      </c>
      <c r="B1" s="214"/>
      <c r="C1" s="214"/>
    </row>
    <row r="3" spans="1:13" ht="37.5" customHeight="1">
      <c r="A3" s="211" t="s">
        <v>290</v>
      </c>
      <c r="B3" s="211"/>
      <c r="C3" s="211"/>
    </row>
    <row r="4" spans="1:13" ht="19.5" thickBot="1"/>
    <row r="5" spans="1:13" ht="90.75" customHeight="1" thickBot="1">
      <c r="A5" s="211" t="s">
        <v>336</v>
      </c>
      <c r="B5" s="212"/>
      <c r="C5" s="124" t="s">
        <v>287</v>
      </c>
    </row>
    <row r="6" spans="1:13" ht="19.5" thickBot="1"/>
    <row r="7" spans="1:13" ht="70.5" customHeight="1" thickBot="1">
      <c r="A7" s="211" t="s">
        <v>286</v>
      </c>
      <c r="B7" s="212"/>
      <c r="C7" s="161" t="s">
        <v>288</v>
      </c>
    </row>
    <row r="8" spans="1:13" ht="19.5" thickBot="1"/>
    <row r="9" spans="1:13" ht="79.5" customHeight="1" thickBot="1">
      <c r="A9" s="211" t="s">
        <v>291</v>
      </c>
      <c r="B9" s="211"/>
      <c r="C9" s="211"/>
      <c r="D9" s="159" t="s">
        <v>319</v>
      </c>
      <c r="E9" s="160" t="s">
        <v>320</v>
      </c>
      <c r="F9" s="162" t="s">
        <v>321</v>
      </c>
      <c r="G9" s="163" t="s">
        <v>322</v>
      </c>
      <c r="H9" s="164" t="s">
        <v>323</v>
      </c>
      <c r="I9" s="165" t="s">
        <v>324</v>
      </c>
      <c r="J9" s="166" t="s">
        <v>325</v>
      </c>
      <c r="K9" s="167" t="s">
        <v>326</v>
      </c>
      <c r="L9" s="168" t="s">
        <v>327</v>
      </c>
      <c r="M9" s="169" t="s">
        <v>328</v>
      </c>
    </row>
    <row r="10" spans="1:13" ht="19.5" customHeight="1">
      <c r="A10" s="121"/>
      <c r="B10" s="121"/>
      <c r="C10" s="121"/>
    </row>
    <row r="11" spans="1:13" ht="19.5" customHeight="1">
      <c r="A11" s="211" t="s">
        <v>292</v>
      </c>
      <c r="B11" s="211"/>
      <c r="C11" s="211"/>
    </row>
    <row r="12" spans="1:13" ht="33.75" customHeight="1">
      <c r="A12" s="121" t="s">
        <v>333</v>
      </c>
      <c r="B12" s="213" t="s">
        <v>332</v>
      </c>
      <c r="C12" s="213"/>
    </row>
    <row r="13" spans="1:13" ht="33.75" customHeight="1">
      <c r="A13" s="183" t="s">
        <v>334</v>
      </c>
      <c r="B13" s="213" t="s">
        <v>335</v>
      </c>
      <c r="C13" s="213"/>
    </row>
    <row r="14" spans="1:13" ht="22.5" customHeight="1">
      <c r="A14" s="121"/>
      <c r="B14" s="122"/>
      <c r="C14" s="122"/>
    </row>
    <row r="15" spans="1:13" ht="55.5" customHeight="1">
      <c r="A15" s="211" t="s">
        <v>330</v>
      </c>
      <c r="B15" s="211"/>
      <c r="C15" s="211"/>
    </row>
    <row r="16" spans="1:13">
      <c r="A16" s="123"/>
      <c r="B16" s="123"/>
      <c r="C16" s="123"/>
    </row>
    <row r="17" spans="1:3" ht="77.25" customHeight="1">
      <c r="A17" s="211" t="s">
        <v>362</v>
      </c>
      <c r="B17" s="211"/>
      <c r="C17" s="211"/>
    </row>
    <row r="18" spans="1:3" ht="21.75" customHeight="1">
      <c r="A18" s="196"/>
      <c r="B18" s="196"/>
      <c r="C18" s="196"/>
    </row>
    <row r="19" spans="1:3" ht="77.25" customHeight="1">
      <c r="A19" s="211" t="s">
        <v>364</v>
      </c>
      <c r="B19" s="211"/>
      <c r="C19" s="211"/>
    </row>
    <row r="20" spans="1:3" ht="19.5" thickBot="1"/>
    <row r="21" spans="1:3" ht="19.5">
      <c r="A21" s="208" t="s">
        <v>40</v>
      </c>
      <c r="B21" s="209"/>
      <c r="C21" s="210"/>
    </row>
    <row r="22" spans="1:3" ht="88.5" customHeight="1">
      <c r="A22" s="215" t="s">
        <v>363</v>
      </c>
      <c r="B22" s="216"/>
      <c r="C22" s="217"/>
    </row>
    <row r="23" spans="1:3" ht="39" customHeight="1" thickBot="1">
      <c r="A23" s="205" t="s">
        <v>285</v>
      </c>
      <c r="B23" s="206"/>
      <c r="C23" s="207"/>
    </row>
  </sheetData>
  <sheetProtection selectLockedCells="1"/>
  <mergeCells count="14">
    <mergeCell ref="A3:C3"/>
    <mergeCell ref="A1:C1"/>
    <mergeCell ref="A9:C9"/>
    <mergeCell ref="A17:C17"/>
    <mergeCell ref="A22:C22"/>
    <mergeCell ref="A11:C11"/>
    <mergeCell ref="A19:C19"/>
    <mergeCell ref="A23:C23"/>
    <mergeCell ref="A21:C21"/>
    <mergeCell ref="A5:B5"/>
    <mergeCell ref="A7:B7"/>
    <mergeCell ref="B12:C12"/>
    <mergeCell ref="A15:C15"/>
    <mergeCell ref="B13:C13"/>
  </mergeCells>
  <phoneticPr fontId="1"/>
  <hyperlinks>
    <hyperlink ref="C5" location="入力用!A1" display="入力用!A1" xr:uid="{995C9341-C961-480F-888F-58C5972D1275}"/>
    <hyperlink ref="C7" location="内容チェックリスト!A1" display="内容チェックリスト!A1" xr:uid="{21521D1F-D67A-438C-A1D7-4019BA8582C9}"/>
    <hyperlink ref="D9" location="'No.1～10出力用'!A1" display="'No.1～10出力用'!A1" xr:uid="{9EFEBDAD-767F-46AA-817F-954DAFF72524}"/>
    <hyperlink ref="E9" location="'No.11～20出力用'!A1" display="'No.11～20出力用'!A1" xr:uid="{82F80C34-9AB9-4452-97A9-D6008308F4E5}"/>
    <hyperlink ref="F9" location="'No.21～30出力用'!A1" display="'No.21～30出力用'!A1" xr:uid="{C6A551EC-03A0-433E-8A38-0650BC3B703E}"/>
    <hyperlink ref="G9" location="'No.31～40出力用'!A1" display="'No.31～40出力用'!A1" xr:uid="{7B800E0F-49D3-4AD1-95EE-E45E98DF0E78}"/>
    <hyperlink ref="H9" location="'No.41～50出力用'!A1" display="'No.41～50出力用'!A1" xr:uid="{5F679D7B-60F6-4D88-A176-B981F9A5158C}"/>
    <hyperlink ref="I9" location="'No.51～60出力用'!A1" display="'No.51～60出力用'!A1" xr:uid="{274C7D0F-10C1-450E-8024-44F3E82F9429}"/>
    <hyperlink ref="J9" location="'No.61～70出力用'!A1" display="'No.61～70出力用'!A1" xr:uid="{56AFCB63-B6CE-45E5-A842-7AA186DF8959}"/>
    <hyperlink ref="K9" location="'No.71～80出力用'!A1" display="'No.71～80出力用'!A1" xr:uid="{5BD47B77-940F-41A9-A645-D36D3483E525}"/>
    <hyperlink ref="L9" location="'No.81～90出力用'!A1" display="'No.81～90出力用'!A1" xr:uid="{8946E893-D312-4EA6-A386-8A8ECE3A9378}"/>
    <hyperlink ref="M9" location="'No.91～100出力用'!A1" display="'No.91～100出力用'!A1" xr:uid="{40E8A769-B2A5-4272-BF3F-9B9BC2FD5BF0}"/>
    <hyperlink ref="B12:C12" r:id="rId1" display="https://lgpos.task-asp.net/cu/272183/ea/residents/procedures/apply/ca6f6e01-0099-428a-a00d-0d7ad06d7347/start" xr:uid="{51ACF60D-6AA1-45C2-B4ED-74ED838D83F3}"/>
    <hyperlink ref="B13:C13" r:id="rId2" display="https://lgpos.task-asp.net/cu/272183/ea/residents/procedures/apply/5bb999f9-acd3-4114-8189-d364a9e09411/start" xr:uid="{DCEFA4C3-6737-413E-BD1E-15589E6923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19C5-9B51-4769-8B4E-2351DE84A5B1}">
  <sheetPr>
    <pageSetUpPr fitToPage="1"/>
  </sheetPr>
  <dimension ref="A1:L38"/>
  <sheetViews>
    <sheetView view="pageBreakPreview" zoomScale="80" zoomScaleNormal="100" zoomScaleSheetLayoutView="80" workbookViewId="0"/>
  </sheetViews>
  <sheetFormatPr defaultRowHeight="14.25"/>
  <cols>
    <col min="1" max="1" width="4.375" style="132" customWidth="1"/>
    <col min="2" max="2" width="12.125" style="132" customWidth="1"/>
    <col min="3" max="3" width="31.875" style="132" customWidth="1"/>
    <col min="4" max="4" width="25.875" style="132" customWidth="1"/>
    <col min="5" max="5" width="5.375" style="132" customWidth="1"/>
    <col min="6" max="6" width="14.125" style="132" customWidth="1"/>
    <col min="7" max="7" width="6.25" style="83" customWidth="1"/>
    <col min="8" max="16384" width="9" style="83"/>
  </cols>
  <sheetData>
    <row r="1" spans="1:12" ht="25.5" customHeight="1">
      <c r="D1" s="133" t="s">
        <v>294</v>
      </c>
      <c r="E1" s="237"/>
      <c r="F1" s="237"/>
    </row>
    <row r="2" spans="1:12" ht="45" customHeight="1">
      <c r="A2" s="242" t="s">
        <v>253</v>
      </c>
      <c r="B2" s="242"/>
      <c r="C2" s="242"/>
      <c r="D2" s="242"/>
      <c r="E2" s="242"/>
      <c r="F2" s="242"/>
    </row>
    <row r="3" spans="1:12" ht="19.5" customHeight="1">
      <c r="A3" s="139"/>
      <c r="B3" s="139"/>
      <c r="C3" s="139"/>
      <c r="D3" s="139"/>
      <c r="E3" s="139"/>
      <c r="F3" s="139"/>
    </row>
    <row r="4" spans="1:12" s="146" customFormat="1" ht="19.5" customHeight="1" thickBot="1">
      <c r="A4" s="244" t="s">
        <v>254</v>
      </c>
      <c r="B4" s="244"/>
      <c r="C4" s="244"/>
      <c r="D4" s="244"/>
      <c r="E4" s="244"/>
      <c r="F4" s="244"/>
    </row>
    <row r="5" spans="1:12" ht="18" customHeight="1">
      <c r="A5" s="248" t="s">
        <v>293</v>
      </c>
      <c r="B5" s="218"/>
      <c r="C5" s="218"/>
      <c r="D5" s="218"/>
      <c r="E5" s="218"/>
      <c r="F5" s="249"/>
    </row>
    <row r="6" spans="1:12" ht="38.25" customHeight="1" thickBot="1">
      <c r="A6" s="246" t="s">
        <v>255</v>
      </c>
      <c r="B6" s="247"/>
      <c r="C6" s="129"/>
      <c r="D6" s="134" t="s">
        <v>295</v>
      </c>
      <c r="E6" s="243"/>
      <c r="F6" s="221"/>
    </row>
    <row r="7" spans="1:12" s="150" customFormat="1" ht="19.5" customHeight="1">
      <c r="A7" s="149"/>
      <c r="B7" s="149"/>
      <c r="C7" s="149"/>
      <c r="D7" s="149"/>
      <c r="E7" s="149"/>
      <c r="F7" s="149"/>
    </row>
    <row r="8" spans="1:12" s="143" customFormat="1" ht="19.5" customHeight="1" thickBot="1">
      <c r="A8" s="245" t="s">
        <v>297</v>
      </c>
      <c r="B8" s="245"/>
      <c r="C8" s="245"/>
      <c r="D8" s="245"/>
      <c r="E8" s="245"/>
      <c r="F8" s="245"/>
    </row>
    <row r="9" spans="1:12" ht="20.25" customHeight="1" thickBot="1">
      <c r="A9" s="140" t="s">
        <v>256</v>
      </c>
      <c r="B9" s="218" t="s">
        <v>298</v>
      </c>
      <c r="C9" s="218"/>
      <c r="D9" s="218"/>
      <c r="E9" s="141" t="s">
        <v>257</v>
      </c>
      <c r="F9" s="142" t="s">
        <v>296</v>
      </c>
    </row>
    <row r="10" spans="1:12" ht="66.75" customHeight="1">
      <c r="A10" s="144">
        <v>1</v>
      </c>
      <c r="B10" s="239" t="s">
        <v>299</v>
      </c>
      <c r="C10" s="239"/>
      <c r="D10" s="239"/>
      <c r="E10" s="138"/>
      <c r="F10" s="219"/>
      <c r="H10" s="250" t="s">
        <v>282</v>
      </c>
      <c r="I10" s="251"/>
      <c r="J10" s="252"/>
      <c r="K10" s="130"/>
      <c r="L10" s="131"/>
    </row>
    <row r="11" spans="1:12" ht="36" customHeight="1">
      <c r="A11" s="144">
        <v>2</v>
      </c>
      <c r="B11" s="240" t="s">
        <v>302</v>
      </c>
      <c r="C11" s="241"/>
      <c r="D11" s="241"/>
      <c r="E11" s="138"/>
      <c r="F11" s="220"/>
      <c r="H11" s="253"/>
      <c r="I11" s="254"/>
      <c r="J11" s="255"/>
      <c r="K11" s="130"/>
      <c r="L11" s="131"/>
    </row>
    <row r="12" spans="1:12" ht="47.25" customHeight="1" thickBot="1">
      <c r="A12" s="145">
        <v>3</v>
      </c>
      <c r="B12" s="238" t="s">
        <v>301</v>
      </c>
      <c r="C12" s="238"/>
      <c r="D12" s="238"/>
      <c r="E12" s="137"/>
      <c r="F12" s="221"/>
      <c r="H12" s="256"/>
      <c r="I12" s="257"/>
      <c r="J12" s="258"/>
      <c r="K12" s="130"/>
      <c r="L12" s="131"/>
    </row>
    <row r="13" spans="1:12" s="150" customFormat="1" ht="19.5" customHeight="1">
      <c r="A13" s="149"/>
      <c r="B13" s="151"/>
      <c r="C13" s="151"/>
      <c r="D13" s="151"/>
      <c r="E13" s="149"/>
      <c r="F13" s="149"/>
      <c r="H13" s="152"/>
      <c r="I13" s="152"/>
      <c r="J13" s="152"/>
      <c r="K13" s="131"/>
      <c r="L13" s="131"/>
    </row>
    <row r="14" spans="1:12" s="143" customFormat="1" ht="19.5" customHeight="1" thickBot="1">
      <c r="A14" s="245" t="s">
        <v>259</v>
      </c>
      <c r="B14" s="245"/>
      <c r="C14" s="245"/>
      <c r="D14" s="245"/>
      <c r="E14" s="245"/>
      <c r="F14" s="245"/>
    </row>
    <row r="15" spans="1:12" ht="20.25" customHeight="1">
      <c r="A15" s="140" t="s">
        <v>256</v>
      </c>
      <c r="B15" s="218" t="s">
        <v>300</v>
      </c>
      <c r="C15" s="218"/>
      <c r="D15" s="218"/>
      <c r="E15" s="141" t="s">
        <v>257</v>
      </c>
      <c r="F15" s="142" t="s">
        <v>296</v>
      </c>
    </row>
    <row r="16" spans="1:12" ht="49.5" customHeight="1">
      <c r="A16" s="144">
        <v>1</v>
      </c>
      <c r="B16" s="239" t="s">
        <v>303</v>
      </c>
      <c r="C16" s="239"/>
      <c r="D16" s="239"/>
      <c r="E16" s="138"/>
      <c r="F16" s="219"/>
    </row>
    <row r="17" spans="1:9" ht="48.75" customHeight="1">
      <c r="A17" s="144">
        <v>2</v>
      </c>
      <c r="B17" s="239" t="s">
        <v>304</v>
      </c>
      <c r="C17" s="239"/>
      <c r="D17" s="239"/>
      <c r="E17" s="138"/>
      <c r="F17" s="220"/>
    </row>
    <row r="18" spans="1:9" ht="38.25" customHeight="1">
      <c r="A18" s="144">
        <v>3</v>
      </c>
      <c r="B18" s="262" t="s">
        <v>305</v>
      </c>
      <c r="C18" s="239"/>
      <c r="D18" s="239"/>
      <c r="E18" s="138"/>
      <c r="F18" s="220"/>
    </row>
    <row r="19" spans="1:9" ht="38.25" customHeight="1">
      <c r="A19" s="144">
        <v>4</v>
      </c>
      <c r="B19" s="261" t="s">
        <v>306</v>
      </c>
      <c r="C19" s="239"/>
      <c r="D19" s="239"/>
      <c r="E19" s="138"/>
      <c r="F19" s="220"/>
    </row>
    <row r="20" spans="1:9" ht="38.25" customHeight="1">
      <c r="A20" s="144">
        <v>5</v>
      </c>
      <c r="B20" s="239" t="s">
        <v>307</v>
      </c>
      <c r="C20" s="239"/>
      <c r="D20" s="239"/>
      <c r="E20" s="138"/>
      <c r="F20" s="220"/>
    </row>
    <row r="21" spans="1:9" ht="38.25" customHeight="1" thickBot="1">
      <c r="A21" s="145">
        <v>6</v>
      </c>
      <c r="B21" s="259" t="s">
        <v>308</v>
      </c>
      <c r="C21" s="260"/>
      <c r="D21" s="260"/>
      <c r="E21" s="137"/>
      <c r="F21" s="221"/>
    </row>
    <row r="22" spans="1:9" s="150" customFormat="1" ht="19.5" customHeight="1">
      <c r="A22" s="149"/>
      <c r="B22" s="154"/>
      <c r="C22" s="155"/>
      <c r="D22" s="155"/>
      <c r="E22" s="156"/>
      <c r="F22" s="149"/>
    </row>
    <row r="23" spans="1:9" s="143" customFormat="1" ht="19.5" customHeight="1" thickBot="1">
      <c r="A23" s="244" t="s">
        <v>260</v>
      </c>
      <c r="B23" s="244"/>
      <c r="C23" s="244"/>
      <c r="D23" s="244"/>
      <c r="E23" s="244"/>
      <c r="F23" s="244"/>
    </row>
    <row r="24" spans="1:9" ht="20.25" customHeight="1">
      <c r="A24" s="140" t="s">
        <v>256</v>
      </c>
      <c r="B24" s="218" t="s">
        <v>300</v>
      </c>
      <c r="C24" s="218"/>
      <c r="D24" s="218"/>
      <c r="E24" s="141" t="s">
        <v>257</v>
      </c>
      <c r="F24" s="142" t="s">
        <v>296</v>
      </c>
    </row>
    <row r="25" spans="1:9" ht="48" customHeight="1">
      <c r="A25" s="144">
        <v>1</v>
      </c>
      <c r="B25" s="222" t="s">
        <v>309</v>
      </c>
      <c r="C25" s="223"/>
      <c r="D25" s="224"/>
      <c r="E25" s="138"/>
      <c r="F25" s="219"/>
    </row>
    <row r="26" spans="1:9" ht="37.5" customHeight="1">
      <c r="A26" s="144">
        <v>2</v>
      </c>
      <c r="B26" s="234" t="s">
        <v>310</v>
      </c>
      <c r="C26" s="235"/>
      <c r="D26" s="236"/>
      <c r="E26" s="138"/>
      <c r="F26" s="220"/>
    </row>
    <row r="27" spans="1:9" ht="37.5" customHeight="1">
      <c r="A27" s="144">
        <v>3</v>
      </c>
      <c r="B27" s="222" t="s">
        <v>315</v>
      </c>
      <c r="C27" s="223"/>
      <c r="D27" s="224"/>
      <c r="E27" s="138"/>
      <c r="F27" s="225"/>
    </row>
    <row r="28" spans="1:9" ht="47.25" customHeight="1">
      <c r="A28" s="144">
        <v>4</v>
      </c>
      <c r="B28" s="222" t="s">
        <v>314</v>
      </c>
      <c r="C28" s="223"/>
      <c r="D28" s="224"/>
      <c r="E28" s="138"/>
      <c r="F28" s="219"/>
    </row>
    <row r="29" spans="1:9" ht="69.75" customHeight="1">
      <c r="A29" s="144">
        <v>5</v>
      </c>
      <c r="B29" s="231" t="s">
        <v>313</v>
      </c>
      <c r="C29" s="232"/>
      <c r="D29" s="232"/>
      <c r="E29" s="138"/>
      <c r="F29" s="220"/>
    </row>
    <row r="30" spans="1:9" ht="47.25" customHeight="1">
      <c r="A30" s="144">
        <v>6</v>
      </c>
      <c r="B30" s="222" t="s">
        <v>312</v>
      </c>
      <c r="C30" s="223"/>
      <c r="D30" s="224"/>
      <c r="E30" s="138"/>
      <c r="F30" s="220"/>
    </row>
    <row r="31" spans="1:9" ht="90" customHeight="1">
      <c r="A31" s="144">
        <v>7</v>
      </c>
      <c r="B31" s="231" t="s">
        <v>311</v>
      </c>
      <c r="C31" s="232"/>
      <c r="D31" s="233"/>
      <c r="E31" s="138"/>
      <c r="F31" s="220"/>
    </row>
    <row r="32" spans="1:9" ht="47.25" customHeight="1">
      <c r="A32" s="158">
        <v>8</v>
      </c>
      <c r="B32" s="222" t="s">
        <v>365</v>
      </c>
      <c r="C32" s="223"/>
      <c r="D32" s="224"/>
      <c r="E32" s="138"/>
      <c r="F32" s="220"/>
      <c r="H32" s="131"/>
      <c r="I32" s="131"/>
    </row>
    <row r="33" spans="1:9" ht="47.25" customHeight="1">
      <c r="A33" s="144">
        <v>9</v>
      </c>
      <c r="B33" s="222" t="s">
        <v>316</v>
      </c>
      <c r="C33" s="229"/>
      <c r="D33" s="230"/>
      <c r="E33" s="138"/>
      <c r="F33" s="220"/>
      <c r="H33" s="131"/>
      <c r="I33" s="131"/>
    </row>
    <row r="34" spans="1:9" ht="47.25" customHeight="1" thickBot="1">
      <c r="A34" s="145">
        <v>10</v>
      </c>
      <c r="B34" s="226" t="s">
        <v>317</v>
      </c>
      <c r="C34" s="227"/>
      <c r="D34" s="228"/>
      <c r="E34" s="137"/>
      <c r="F34" s="221"/>
      <c r="H34" s="131"/>
      <c r="I34" s="131"/>
    </row>
    <row r="35" spans="1:9" s="157" customFormat="1" ht="19.5" customHeight="1">
      <c r="A35" s="147"/>
      <c r="B35" s="148"/>
      <c r="C35" s="148"/>
      <c r="D35" s="148"/>
      <c r="E35" s="153"/>
      <c r="F35" s="147"/>
      <c r="H35" s="131"/>
      <c r="I35" s="131"/>
    </row>
    <row r="36" spans="1:9" ht="19.5" customHeight="1" thickBot="1">
      <c r="A36" s="244" t="s">
        <v>283</v>
      </c>
      <c r="B36" s="244"/>
      <c r="C36" s="244"/>
      <c r="D36" s="244"/>
      <c r="E36" s="244"/>
      <c r="F36" s="244"/>
    </row>
    <row r="37" spans="1:9" ht="20.25" customHeight="1">
      <c r="A37" s="140" t="s">
        <v>256</v>
      </c>
      <c r="B37" s="218" t="s">
        <v>300</v>
      </c>
      <c r="C37" s="218"/>
      <c r="D37" s="218"/>
      <c r="E37" s="141" t="s">
        <v>257</v>
      </c>
      <c r="F37" s="142" t="s">
        <v>296</v>
      </c>
    </row>
    <row r="38" spans="1:9" ht="106.5" customHeight="1">
      <c r="A38" s="135">
        <v>1</v>
      </c>
      <c r="B38" s="222" t="s">
        <v>318</v>
      </c>
      <c r="C38" s="223"/>
      <c r="D38" s="224"/>
      <c r="E38" s="136"/>
      <c r="F38" s="136"/>
    </row>
  </sheetData>
  <mergeCells count="39">
    <mergeCell ref="H10:J12"/>
    <mergeCell ref="A36:F36"/>
    <mergeCell ref="A23:F23"/>
    <mergeCell ref="B15:D15"/>
    <mergeCell ref="B21:D21"/>
    <mergeCell ref="B20:D20"/>
    <mergeCell ref="B19:D19"/>
    <mergeCell ref="B18:D18"/>
    <mergeCell ref="B16:D16"/>
    <mergeCell ref="B17:D17"/>
    <mergeCell ref="F16:F21"/>
    <mergeCell ref="A14:F14"/>
    <mergeCell ref="E1:F1"/>
    <mergeCell ref="B12:D12"/>
    <mergeCell ref="B10:D10"/>
    <mergeCell ref="B11:D11"/>
    <mergeCell ref="B9:D9"/>
    <mergeCell ref="F10:F12"/>
    <mergeCell ref="A2:F2"/>
    <mergeCell ref="E6:F6"/>
    <mergeCell ref="A4:F4"/>
    <mergeCell ref="A8:F8"/>
    <mergeCell ref="A6:B6"/>
    <mergeCell ref="A5:F5"/>
    <mergeCell ref="B37:D37"/>
    <mergeCell ref="F28:F34"/>
    <mergeCell ref="B38:D38"/>
    <mergeCell ref="F25:F27"/>
    <mergeCell ref="B24:D24"/>
    <mergeCell ref="B34:D34"/>
    <mergeCell ref="B33:D33"/>
    <mergeCell ref="B32:D32"/>
    <mergeCell ref="B31:D31"/>
    <mergeCell ref="B30:D30"/>
    <mergeCell ref="B29:D29"/>
    <mergeCell ref="B28:D28"/>
    <mergeCell ref="B27:D27"/>
    <mergeCell ref="B26:D26"/>
    <mergeCell ref="B25:D25"/>
  </mergeCells>
  <phoneticPr fontId="1"/>
  <hyperlinks>
    <hyperlink ref="H10:J12" location="対象外施設一覧!A1" display="対象外施設はこちらをクリックして参照" xr:uid="{6A5E9947-67EE-4BA5-862A-D3A1B7A79CED}"/>
  </hyperlinks>
  <pageMargins left="0.78740157480314965" right="0.59055118110236227" top="0.59055118110236227" bottom="0.59055118110236227" header="0.31496062992125984" footer="0.31496062992125984"/>
  <pageSetup paperSize="9" scale="86" fitToHeight="0" orientation="portrait" r:id="rId1"/>
  <rowBreaks count="1" manualBreakCount="1">
    <brk id="27" max="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78F224-FF7F-450C-8D4E-292BFCDA8CA7}">
          <x14:formula1>
            <xm:f>'リスト用（削除禁止）'!$A$15</xm:f>
          </x14:formula1>
          <xm:sqref>E10:E13 F35 E25:E34 E16:E21 F28 E38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F2D0-7DA9-4A46-8D94-E0097EF6B133}">
  <sheetPr>
    <tabColor rgb="FFFFFF00"/>
  </sheetPr>
  <dimension ref="A1:CJ103"/>
  <sheetViews>
    <sheetView view="pageBreakPreview" zoomScale="70" zoomScaleNormal="100" zoomScaleSheetLayoutView="70" workbookViewId="0">
      <pane xSplit="5" ySplit="1" topLeftCell="F2" activePane="bottomRight" state="frozen"/>
      <selection pane="topRight" activeCell="D1" sqref="D1"/>
      <selection pane="bottomLeft" activeCell="A2" sqref="A2"/>
      <selection pane="bottomRight" activeCell="AO7" sqref="AO7"/>
    </sheetView>
  </sheetViews>
  <sheetFormatPr defaultRowHeight="18.75"/>
  <cols>
    <col min="1" max="1" width="4.375" style="2" bestFit="1" customWidth="1"/>
    <col min="2" max="2" width="10.125" style="2" customWidth="1"/>
    <col min="3" max="3" width="9" style="2" bestFit="1" customWidth="1"/>
    <col min="4" max="4" width="29.625" style="2" customWidth="1"/>
    <col min="5" max="5" width="21.375" style="2" bestFit="1" customWidth="1"/>
    <col min="6" max="6" width="23.5" style="2" bestFit="1" customWidth="1"/>
    <col min="7" max="7" width="26.375" style="2" customWidth="1"/>
    <col min="8" max="8" width="17.375" style="2" customWidth="1"/>
    <col min="9" max="9" width="21.625" style="2" customWidth="1"/>
    <col min="10" max="10" width="6.75" style="2" customWidth="1"/>
    <col min="11" max="11" width="20.75" style="2" customWidth="1"/>
    <col min="12" max="12" width="65" style="2" bestFit="1" customWidth="1"/>
    <col min="13" max="14" width="14" style="2" customWidth="1"/>
    <col min="15" max="15" width="16" style="2" customWidth="1"/>
    <col min="16" max="16" width="22.625" style="2" customWidth="1"/>
    <col min="17" max="17" width="31.75" style="2" bestFit="1" customWidth="1"/>
    <col min="18" max="18" width="16.375" style="2" customWidth="1"/>
    <col min="19" max="19" width="11" style="2" bestFit="1" customWidth="1"/>
    <col min="20" max="20" width="13" style="2" bestFit="1" customWidth="1"/>
    <col min="21" max="21" width="31.75" style="2" bestFit="1" customWidth="1"/>
    <col min="22" max="22" width="21.375" style="2" customWidth="1"/>
    <col min="23" max="23" width="15.125" style="2" bestFit="1" customWidth="1"/>
    <col min="24" max="24" width="29.625" style="2" bestFit="1" customWidth="1"/>
    <col min="25" max="25" width="27.625" style="2" bestFit="1" customWidth="1"/>
    <col min="26" max="26" width="13" style="2" bestFit="1" customWidth="1"/>
    <col min="27" max="27" width="58.75" style="2" bestFit="1" customWidth="1"/>
    <col min="28" max="28" width="29.625" style="2" bestFit="1" customWidth="1"/>
    <col min="29" max="30" width="29.625" style="2" customWidth="1"/>
    <col min="31" max="31" width="58.75" style="2" bestFit="1" customWidth="1"/>
    <col min="32" max="33" width="58.75" style="2" customWidth="1"/>
    <col min="34" max="34" width="17.25" style="2" bestFit="1" customWidth="1"/>
    <col min="35" max="35" width="29.625" style="2" customWidth="1"/>
    <col min="36" max="37" width="23.5" style="2" bestFit="1" customWidth="1"/>
    <col min="38" max="38" width="27.625" style="2" bestFit="1" customWidth="1"/>
    <col min="39" max="39" width="11" style="2" bestFit="1" customWidth="1"/>
    <col min="40" max="40" width="17.25" style="2" bestFit="1" customWidth="1"/>
    <col min="41" max="41" width="52.625" style="2" bestFit="1" customWidth="1"/>
    <col min="42" max="42" width="25.5" style="2" bestFit="1" customWidth="1"/>
    <col min="43" max="44" width="15.125" style="2" bestFit="1" customWidth="1"/>
    <col min="45" max="46" width="25.5" style="2" bestFit="1" customWidth="1"/>
    <col min="47" max="47" width="29.625" style="2" bestFit="1" customWidth="1"/>
    <col min="48" max="49" width="25.5" style="2" bestFit="1" customWidth="1"/>
    <col min="50" max="50" width="29.625" style="2" bestFit="1" customWidth="1"/>
    <col min="51" max="51" width="40.125" style="2" bestFit="1" customWidth="1"/>
    <col min="52" max="53" width="25.5" style="2" bestFit="1" customWidth="1"/>
    <col min="54" max="54" width="29.625" style="2" bestFit="1" customWidth="1"/>
    <col min="55" max="57" width="25.5" style="2" bestFit="1" customWidth="1"/>
    <col min="58" max="58" width="29.625" style="2" bestFit="1" customWidth="1"/>
    <col min="59" max="59" width="21.375" style="2" bestFit="1" customWidth="1"/>
    <col min="60" max="60" width="33.875" style="2" bestFit="1" customWidth="1"/>
    <col min="61" max="61" width="28.125" style="2" bestFit="1" customWidth="1"/>
    <col min="62" max="62" width="29.625" style="2" bestFit="1" customWidth="1"/>
    <col min="63" max="63" width="25.5" style="2" bestFit="1" customWidth="1"/>
    <col min="64" max="65" width="33.875" style="2" bestFit="1" customWidth="1"/>
    <col min="66" max="66" width="17.25" style="2" bestFit="1" customWidth="1"/>
    <col min="67" max="67" width="21.375" style="2" bestFit="1" customWidth="1"/>
    <col min="68" max="68" width="9" style="2" bestFit="1" customWidth="1"/>
    <col min="69" max="69" width="17.25" style="2" bestFit="1" customWidth="1"/>
    <col min="70" max="70" width="9" style="2" bestFit="1" customWidth="1"/>
    <col min="71" max="71" width="7.125" style="2" bestFit="1" customWidth="1"/>
    <col min="72" max="72" width="42.125" style="2" bestFit="1" customWidth="1"/>
    <col min="73" max="73" width="31.75" style="2" bestFit="1" customWidth="1"/>
    <col min="74" max="74" width="29.625" style="2" bestFit="1" customWidth="1"/>
    <col min="75" max="75" width="9" style="2" bestFit="1" customWidth="1"/>
    <col min="76" max="76" width="23.5" style="2" bestFit="1" customWidth="1"/>
    <col min="77" max="77" width="31.75" style="2" bestFit="1" customWidth="1"/>
    <col min="78" max="78" width="25.5" style="2" bestFit="1" customWidth="1"/>
    <col min="79" max="79" width="33.875" style="2" bestFit="1" customWidth="1"/>
    <col min="80" max="80" width="25.5" style="2" bestFit="1" customWidth="1"/>
    <col min="81" max="81" width="29.625" style="2" bestFit="1" customWidth="1"/>
    <col min="82" max="84" width="25.5" style="2" bestFit="1" customWidth="1"/>
    <col min="85" max="85" width="29.625" style="2" bestFit="1" customWidth="1"/>
    <col min="86" max="86" width="56.375" style="2" customWidth="1"/>
    <col min="87" max="87" width="38" style="2" bestFit="1" customWidth="1"/>
    <col min="88" max="88" width="42.125" style="2" bestFit="1" customWidth="1"/>
    <col min="89" max="16384" width="9" style="2"/>
  </cols>
  <sheetData>
    <row r="1" spans="1:88" ht="37.5">
      <c r="A1" s="8" t="s">
        <v>26</v>
      </c>
      <c r="B1" s="184" t="s">
        <v>331</v>
      </c>
      <c r="C1" s="13" t="s">
        <v>168</v>
      </c>
      <c r="D1" s="13" t="s">
        <v>31</v>
      </c>
      <c r="E1" s="10" t="s">
        <v>32</v>
      </c>
      <c r="F1" s="197" t="s">
        <v>361</v>
      </c>
      <c r="G1" s="11" t="s">
        <v>24</v>
      </c>
      <c r="H1" s="11" t="s">
        <v>29</v>
      </c>
      <c r="I1" s="12" t="s">
        <v>33</v>
      </c>
      <c r="J1" s="13" t="s">
        <v>23</v>
      </c>
      <c r="K1" s="13" t="s">
        <v>22</v>
      </c>
      <c r="L1" s="13" t="s">
        <v>21</v>
      </c>
      <c r="M1" s="13" t="s">
        <v>20</v>
      </c>
      <c r="N1" s="13" t="s">
        <v>242</v>
      </c>
      <c r="O1" s="13" t="s">
        <v>3</v>
      </c>
      <c r="P1" s="13" t="s">
        <v>19</v>
      </c>
      <c r="Q1" s="13" t="s">
        <v>18</v>
      </c>
      <c r="R1" s="10" t="s">
        <v>17</v>
      </c>
      <c r="S1" s="9" t="s">
        <v>16</v>
      </c>
      <c r="T1" s="13" t="s">
        <v>48</v>
      </c>
      <c r="U1" s="13" t="s">
        <v>15</v>
      </c>
      <c r="V1" s="13" t="s">
        <v>14</v>
      </c>
      <c r="W1" s="13" t="s">
        <v>13</v>
      </c>
      <c r="X1" s="13" t="s">
        <v>12</v>
      </c>
      <c r="Y1" s="13" t="s">
        <v>11</v>
      </c>
      <c r="Z1" s="13" t="s">
        <v>10</v>
      </c>
      <c r="AA1" s="13" t="s">
        <v>9</v>
      </c>
      <c r="AB1" s="13" t="s">
        <v>244</v>
      </c>
      <c r="AC1" s="13" t="s">
        <v>245</v>
      </c>
      <c r="AD1" s="13" t="s">
        <v>246</v>
      </c>
      <c r="AE1" s="14" t="s">
        <v>250</v>
      </c>
      <c r="AF1" s="13" t="s">
        <v>251</v>
      </c>
      <c r="AG1" s="10" t="s">
        <v>252</v>
      </c>
      <c r="AH1" s="9" t="s">
        <v>8</v>
      </c>
      <c r="AI1" s="13" t="s">
        <v>7</v>
      </c>
      <c r="AJ1" s="13" t="s">
        <v>81</v>
      </c>
      <c r="AK1" s="13" t="s">
        <v>76</v>
      </c>
      <c r="AL1" s="13" t="s">
        <v>6</v>
      </c>
      <c r="AM1" s="13" t="s">
        <v>5</v>
      </c>
      <c r="AN1" s="13" t="s">
        <v>85</v>
      </c>
      <c r="AO1" s="13" t="s">
        <v>86</v>
      </c>
      <c r="AP1" s="10" t="s">
        <v>88</v>
      </c>
      <c r="AQ1" s="9" t="s">
        <v>93</v>
      </c>
      <c r="AR1" s="13" t="s">
        <v>94</v>
      </c>
      <c r="AS1" s="13" t="s">
        <v>209</v>
      </c>
      <c r="AT1" s="13" t="s">
        <v>210</v>
      </c>
      <c r="AU1" s="13" t="s">
        <v>211</v>
      </c>
      <c r="AV1" s="13" t="s">
        <v>212</v>
      </c>
      <c r="AW1" s="13" t="s">
        <v>213</v>
      </c>
      <c r="AX1" s="10" t="s">
        <v>214</v>
      </c>
      <c r="AY1" s="9" t="s">
        <v>215</v>
      </c>
      <c r="AZ1" s="13" t="s">
        <v>222</v>
      </c>
      <c r="BA1" s="13" t="s">
        <v>223</v>
      </c>
      <c r="BB1" s="13" t="s">
        <v>224</v>
      </c>
      <c r="BC1" s="13" t="s">
        <v>217</v>
      </c>
      <c r="BD1" s="13" t="s">
        <v>219</v>
      </c>
      <c r="BE1" s="13" t="s">
        <v>220</v>
      </c>
      <c r="BF1" s="14" t="s">
        <v>221</v>
      </c>
      <c r="BG1" s="15" t="s">
        <v>101</v>
      </c>
      <c r="BH1" s="13" t="s">
        <v>102</v>
      </c>
      <c r="BI1" s="13" t="s">
        <v>103</v>
      </c>
      <c r="BJ1" s="13" t="s">
        <v>104</v>
      </c>
      <c r="BK1" s="13" t="s">
        <v>105</v>
      </c>
      <c r="BL1" s="13" t="s">
        <v>106</v>
      </c>
      <c r="BM1" s="13" t="s">
        <v>107</v>
      </c>
      <c r="BN1" s="13" t="s">
        <v>108</v>
      </c>
      <c r="BO1" s="13" t="s">
        <v>109</v>
      </c>
      <c r="BP1" s="13" t="s">
        <v>110</v>
      </c>
      <c r="BQ1" s="13" t="s">
        <v>111</v>
      </c>
      <c r="BR1" s="13" t="s">
        <v>112</v>
      </c>
      <c r="BS1" s="13" t="s">
        <v>113</v>
      </c>
      <c r="BT1" s="13" t="s">
        <v>115</v>
      </c>
      <c r="BU1" s="10" t="s">
        <v>116</v>
      </c>
      <c r="BV1" s="9" t="s">
        <v>117</v>
      </c>
      <c r="BW1" s="13" t="s">
        <v>119</v>
      </c>
      <c r="BX1" s="13" t="s">
        <v>4</v>
      </c>
      <c r="BY1" s="10" t="s">
        <v>121</v>
      </c>
      <c r="BZ1" s="16" t="s">
        <v>225</v>
      </c>
      <c r="CA1" s="17" t="s">
        <v>226</v>
      </c>
      <c r="CB1" s="17" t="s">
        <v>227</v>
      </c>
      <c r="CC1" s="17" t="s">
        <v>228</v>
      </c>
      <c r="CD1" s="17" t="s">
        <v>229</v>
      </c>
      <c r="CE1" s="17" t="s">
        <v>230</v>
      </c>
      <c r="CF1" s="17" t="s">
        <v>231</v>
      </c>
      <c r="CG1" s="17" t="s">
        <v>232</v>
      </c>
      <c r="CH1" s="17" t="s">
        <v>2</v>
      </c>
      <c r="CI1" s="17" t="s">
        <v>1</v>
      </c>
      <c r="CJ1" s="17" t="s">
        <v>0</v>
      </c>
    </row>
    <row r="2" spans="1:88" ht="37.5">
      <c r="A2" s="8" t="s">
        <v>366</v>
      </c>
      <c r="B2" s="18" t="s">
        <v>329</v>
      </c>
      <c r="C2" s="17" t="s">
        <v>206</v>
      </c>
      <c r="D2" s="17" t="s">
        <v>35</v>
      </c>
      <c r="E2" s="19" t="s">
        <v>36</v>
      </c>
      <c r="F2" s="49" t="s">
        <v>202</v>
      </c>
      <c r="G2" s="20" t="s">
        <v>27</v>
      </c>
      <c r="H2" s="20" t="s">
        <v>28</v>
      </c>
      <c r="I2" s="21" t="s">
        <v>34</v>
      </c>
      <c r="J2" s="17" t="s">
        <v>37</v>
      </c>
      <c r="K2" s="52" t="s">
        <v>203</v>
      </c>
      <c r="L2" s="17" t="s">
        <v>41</v>
      </c>
      <c r="M2" s="17" t="s">
        <v>42</v>
      </c>
      <c r="N2" s="17" t="s">
        <v>243</v>
      </c>
      <c r="O2" s="22" t="s">
        <v>43</v>
      </c>
      <c r="P2" s="17" t="s">
        <v>44</v>
      </c>
      <c r="Q2" s="17" t="s">
        <v>45</v>
      </c>
      <c r="R2" s="19" t="s">
        <v>46</v>
      </c>
      <c r="S2" s="18" t="s">
        <v>54</v>
      </c>
      <c r="T2" s="17" t="s">
        <v>204</v>
      </c>
      <c r="U2" s="17" t="s">
        <v>55</v>
      </c>
      <c r="V2" s="17" t="s">
        <v>57</v>
      </c>
      <c r="W2" s="17" t="s">
        <v>64</v>
      </c>
      <c r="X2" s="17" t="s">
        <v>66</v>
      </c>
      <c r="Y2" s="17" t="s">
        <v>69</v>
      </c>
      <c r="Z2" s="17"/>
      <c r="AA2" s="23" t="s">
        <v>369</v>
      </c>
      <c r="AB2" s="23" t="s">
        <v>247</v>
      </c>
      <c r="AC2" s="23" t="s">
        <v>248</v>
      </c>
      <c r="AD2" s="23" t="s">
        <v>249</v>
      </c>
      <c r="AE2" s="99" t="s">
        <v>70</v>
      </c>
      <c r="AF2" s="99" t="s">
        <v>70</v>
      </c>
      <c r="AG2" s="99" t="s">
        <v>70</v>
      </c>
      <c r="AH2" s="18" t="s">
        <v>73</v>
      </c>
      <c r="AI2" s="17"/>
      <c r="AJ2" s="17" t="s">
        <v>78</v>
      </c>
      <c r="AK2" s="17">
        <v>4</v>
      </c>
      <c r="AL2" s="24" t="s">
        <v>83</v>
      </c>
      <c r="AM2" s="24" t="s">
        <v>84</v>
      </c>
      <c r="AN2" s="17">
        <v>1</v>
      </c>
      <c r="AO2" s="17"/>
      <c r="AP2" s="19" t="s">
        <v>90</v>
      </c>
      <c r="AQ2" s="18" t="s">
        <v>204</v>
      </c>
      <c r="AR2" s="17">
        <v>2</v>
      </c>
      <c r="AS2" s="17" t="s">
        <v>95</v>
      </c>
      <c r="AT2" s="17" t="s">
        <v>96</v>
      </c>
      <c r="AU2" s="17" t="s">
        <v>97</v>
      </c>
      <c r="AV2" s="17" t="s">
        <v>98</v>
      </c>
      <c r="AW2" s="17" t="s">
        <v>99</v>
      </c>
      <c r="AX2" s="19" t="s">
        <v>100</v>
      </c>
      <c r="AY2" s="18" t="s">
        <v>216</v>
      </c>
      <c r="AZ2" s="17"/>
      <c r="BA2" s="17"/>
      <c r="BB2" s="17"/>
      <c r="BC2" s="17" t="s">
        <v>218</v>
      </c>
      <c r="BD2" s="17"/>
      <c r="BE2" s="17"/>
      <c r="BF2" s="25"/>
      <c r="BG2" s="26" t="s">
        <v>233</v>
      </c>
      <c r="BH2" s="17" t="s">
        <v>114</v>
      </c>
      <c r="BI2" s="17" t="s">
        <v>114</v>
      </c>
      <c r="BJ2" s="17" t="s">
        <v>114</v>
      </c>
      <c r="BK2" s="17" t="s">
        <v>114</v>
      </c>
      <c r="BL2" s="17" t="s">
        <v>114</v>
      </c>
      <c r="BM2" s="17" t="s">
        <v>114</v>
      </c>
      <c r="BN2" s="17" t="s">
        <v>114</v>
      </c>
      <c r="BO2" s="17" t="s">
        <v>114</v>
      </c>
      <c r="BP2" s="17" t="s">
        <v>114</v>
      </c>
      <c r="BQ2" s="17" t="s">
        <v>114</v>
      </c>
      <c r="BR2" s="17" t="s">
        <v>114</v>
      </c>
      <c r="BS2" s="17"/>
      <c r="BT2" s="17"/>
      <c r="BU2" s="19"/>
      <c r="BV2" s="18" t="s">
        <v>204</v>
      </c>
      <c r="BW2" s="17" t="s">
        <v>204</v>
      </c>
      <c r="BX2" s="52" t="s">
        <v>201</v>
      </c>
      <c r="BY2" s="19" t="s">
        <v>122</v>
      </c>
      <c r="BZ2" s="16" t="s">
        <v>216</v>
      </c>
      <c r="CA2" s="17"/>
      <c r="CB2" s="17"/>
      <c r="CC2" s="17"/>
      <c r="CD2" s="17" t="s">
        <v>218</v>
      </c>
      <c r="CE2" s="17"/>
      <c r="CF2" s="17"/>
      <c r="CG2" s="17"/>
      <c r="CH2" s="17"/>
      <c r="CI2" s="17" t="s">
        <v>123</v>
      </c>
      <c r="CJ2" s="17" t="s">
        <v>124</v>
      </c>
    </row>
    <row r="3" spans="1:88" ht="37.5">
      <c r="A3" s="8" t="s">
        <v>367</v>
      </c>
      <c r="B3" s="18"/>
      <c r="C3" s="17" t="s">
        <v>208</v>
      </c>
      <c r="D3" s="17" t="s">
        <v>368</v>
      </c>
      <c r="E3" s="19" t="s">
        <v>34</v>
      </c>
      <c r="F3" s="49" t="s">
        <v>202</v>
      </c>
      <c r="G3" s="20" t="s">
        <v>27</v>
      </c>
      <c r="H3" s="20" t="s">
        <v>28</v>
      </c>
      <c r="I3" s="21" t="s">
        <v>34</v>
      </c>
      <c r="J3" s="17" t="s">
        <v>39</v>
      </c>
      <c r="K3" s="52" t="s">
        <v>203</v>
      </c>
      <c r="L3" s="17" t="s">
        <v>41</v>
      </c>
      <c r="M3" s="17" t="s">
        <v>42</v>
      </c>
      <c r="N3" s="17" t="s">
        <v>42</v>
      </c>
      <c r="O3" s="22" t="s">
        <v>43</v>
      </c>
      <c r="P3" s="17" t="s">
        <v>44</v>
      </c>
      <c r="Q3" s="17" t="s">
        <v>45</v>
      </c>
      <c r="R3" s="19" t="s">
        <v>46</v>
      </c>
      <c r="S3" s="202" t="s">
        <v>51</v>
      </c>
      <c r="T3" s="203" t="s">
        <v>204</v>
      </c>
      <c r="U3" s="17"/>
      <c r="V3" s="17"/>
      <c r="W3" s="17"/>
      <c r="X3" s="17"/>
      <c r="Y3" s="17"/>
      <c r="Z3" s="17"/>
      <c r="AA3" s="23" t="s">
        <v>369</v>
      </c>
      <c r="AB3" s="204" t="s">
        <v>371</v>
      </c>
      <c r="AC3" s="23" t="s">
        <v>248</v>
      </c>
      <c r="AD3" s="23" t="s">
        <v>249</v>
      </c>
      <c r="AE3" s="99" t="s">
        <v>70</v>
      </c>
      <c r="AF3" s="99" t="s">
        <v>70</v>
      </c>
      <c r="AG3" s="99" t="s">
        <v>70</v>
      </c>
      <c r="AH3" s="18" t="s">
        <v>73</v>
      </c>
      <c r="AI3" s="17"/>
      <c r="AJ3" s="17" t="s">
        <v>78</v>
      </c>
      <c r="AK3" s="17">
        <v>4</v>
      </c>
      <c r="AL3" s="24" t="s">
        <v>83</v>
      </c>
      <c r="AM3" s="24" t="s">
        <v>84</v>
      </c>
      <c r="AN3" s="17">
        <v>1</v>
      </c>
      <c r="AO3" s="17"/>
      <c r="AP3" s="19" t="s">
        <v>90</v>
      </c>
      <c r="AQ3" s="18" t="s">
        <v>204</v>
      </c>
      <c r="AR3" s="17">
        <v>2</v>
      </c>
      <c r="AS3" s="17" t="s">
        <v>95</v>
      </c>
      <c r="AT3" s="17" t="s">
        <v>96</v>
      </c>
      <c r="AU3" s="17" t="s">
        <v>97</v>
      </c>
      <c r="AV3" s="17" t="s">
        <v>98</v>
      </c>
      <c r="AW3" s="17" t="s">
        <v>99</v>
      </c>
      <c r="AX3" s="19" t="s">
        <v>100</v>
      </c>
      <c r="AY3" s="18" t="s">
        <v>216</v>
      </c>
      <c r="AZ3" s="17"/>
      <c r="BA3" s="17"/>
      <c r="BB3" s="17"/>
      <c r="BC3" s="17" t="s">
        <v>218</v>
      </c>
      <c r="BD3" s="17"/>
      <c r="BE3" s="17"/>
      <c r="BF3" s="25"/>
      <c r="BG3" s="26" t="s">
        <v>233</v>
      </c>
      <c r="BH3" s="17" t="s">
        <v>114</v>
      </c>
      <c r="BI3" s="17" t="s">
        <v>114</v>
      </c>
      <c r="BJ3" s="17" t="s">
        <v>114</v>
      </c>
      <c r="BK3" s="17" t="s">
        <v>114</v>
      </c>
      <c r="BL3" s="17" t="s">
        <v>114</v>
      </c>
      <c r="BM3" s="17" t="s">
        <v>114</v>
      </c>
      <c r="BN3" s="17" t="s">
        <v>114</v>
      </c>
      <c r="BO3" s="17" t="s">
        <v>114</v>
      </c>
      <c r="BP3" s="17" t="s">
        <v>114</v>
      </c>
      <c r="BQ3" s="17" t="s">
        <v>114</v>
      </c>
      <c r="BR3" s="17" t="s">
        <v>114</v>
      </c>
      <c r="BS3" s="17"/>
      <c r="BT3" s="17"/>
      <c r="BU3" s="19"/>
      <c r="BV3" s="18" t="s">
        <v>204</v>
      </c>
      <c r="BW3" s="17" t="s">
        <v>204</v>
      </c>
      <c r="BX3" s="52" t="s">
        <v>201</v>
      </c>
      <c r="BY3" s="201" t="s">
        <v>370</v>
      </c>
      <c r="BZ3" s="16" t="s">
        <v>216</v>
      </c>
      <c r="CA3" s="17"/>
      <c r="CB3" s="17"/>
      <c r="CC3" s="17"/>
      <c r="CD3" s="17" t="s">
        <v>218</v>
      </c>
      <c r="CE3" s="17"/>
      <c r="CF3" s="17"/>
      <c r="CG3" s="17"/>
      <c r="CH3" s="17"/>
      <c r="CI3" s="17" t="s">
        <v>123</v>
      </c>
      <c r="CJ3" s="17" t="s">
        <v>124</v>
      </c>
    </row>
    <row r="4" spans="1:88" s="126" customFormat="1">
      <c r="A4" s="125">
        <v>1</v>
      </c>
      <c r="B4" s="27"/>
      <c r="C4" s="31"/>
      <c r="D4" s="31"/>
      <c r="E4" s="28"/>
      <c r="F4" s="50"/>
      <c r="G4" s="29"/>
      <c r="H4" s="29"/>
      <c r="I4" s="30"/>
      <c r="J4" s="31"/>
      <c r="K4" s="53"/>
      <c r="L4" s="31"/>
      <c r="M4" s="31"/>
      <c r="N4" s="31"/>
      <c r="O4" s="127"/>
      <c r="P4" s="31"/>
      <c r="Q4" s="31"/>
      <c r="R4" s="28"/>
      <c r="S4" s="27"/>
      <c r="T4" s="31"/>
      <c r="U4" s="31"/>
      <c r="V4" s="31"/>
      <c r="W4" s="31"/>
      <c r="X4" s="31"/>
      <c r="Y4" s="31"/>
      <c r="Z4" s="31"/>
      <c r="AA4" s="92"/>
      <c r="AB4" s="92"/>
      <c r="AC4" s="92"/>
      <c r="AD4" s="92"/>
      <c r="AE4" s="97"/>
      <c r="AF4" s="97"/>
      <c r="AG4" s="97"/>
      <c r="AH4" s="27"/>
      <c r="AI4" s="31"/>
      <c r="AJ4" s="31"/>
      <c r="AK4" s="17"/>
      <c r="AL4" s="24"/>
      <c r="AM4" s="24"/>
      <c r="AN4" s="31"/>
      <c r="AO4" s="31"/>
      <c r="AP4" s="28"/>
      <c r="AQ4" s="27"/>
      <c r="AR4" s="31"/>
      <c r="AS4" s="17"/>
      <c r="AT4" s="17"/>
      <c r="AU4" s="31"/>
      <c r="AV4" s="31"/>
      <c r="AW4" s="17"/>
      <c r="AX4" s="28"/>
      <c r="AY4" s="18"/>
      <c r="AZ4" s="31"/>
      <c r="BA4" s="31"/>
      <c r="BB4" s="31"/>
      <c r="BC4" s="31"/>
      <c r="BD4" s="31"/>
      <c r="BE4" s="31"/>
      <c r="BF4" s="33"/>
      <c r="BG4" s="34"/>
      <c r="BH4" s="31"/>
      <c r="BI4" s="31"/>
      <c r="BJ4" s="31"/>
      <c r="BK4" s="31"/>
      <c r="BL4" s="31"/>
      <c r="BM4" s="31"/>
      <c r="BN4" s="31"/>
      <c r="BO4" s="31"/>
      <c r="BP4" s="31"/>
      <c r="BQ4" s="31"/>
      <c r="BR4" s="31"/>
      <c r="BS4" s="31"/>
      <c r="BT4" s="31"/>
      <c r="BU4" s="19"/>
      <c r="BV4" s="27"/>
      <c r="BW4" s="31"/>
      <c r="BX4" s="53"/>
      <c r="BY4" s="28"/>
      <c r="BZ4" s="35"/>
      <c r="CA4" s="31"/>
      <c r="CB4" s="31"/>
      <c r="CC4" s="31"/>
      <c r="CD4" s="31"/>
      <c r="CE4" s="31"/>
      <c r="CF4" s="31"/>
      <c r="CG4" s="31"/>
      <c r="CH4" s="31"/>
      <c r="CI4" s="31"/>
      <c r="CJ4" s="31"/>
    </row>
    <row r="5" spans="1:88" s="126" customFormat="1">
      <c r="A5" s="125">
        <v>2</v>
      </c>
      <c r="B5" s="27"/>
      <c r="C5" s="31"/>
      <c r="D5" s="31"/>
      <c r="E5" s="28"/>
      <c r="F5" s="50"/>
      <c r="G5" s="29"/>
      <c r="H5" s="29"/>
      <c r="I5" s="30"/>
      <c r="J5" s="31"/>
      <c r="K5" s="53"/>
      <c r="L5" s="31"/>
      <c r="M5" s="31"/>
      <c r="N5" s="31"/>
      <c r="O5" s="127"/>
      <c r="P5" s="31"/>
      <c r="Q5" s="31"/>
      <c r="R5" s="28"/>
      <c r="S5" s="27"/>
      <c r="T5" s="31"/>
      <c r="U5" s="31"/>
      <c r="V5" s="31"/>
      <c r="W5" s="31"/>
      <c r="X5" s="31"/>
      <c r="Y5" s="31"/>
      <c r="Z5" s="31"/>
      <c r="AA5" s="92"/>
      <c r="AB5" s="92"/>
      <c r="AC5" s="92"/>
      <c r="AD5" s="92"/>
      <c r="AE5" s="97"/>
      <c r="AF5" s="97"/>
      <c r="AG5" s="97"/>
      <c r="AH5" s="27"/>
      <c r="AI5" s="31"/>
      <c r="AJ5" s="31"/>
      <c r="AK5" s="31"/>
      <c r="AL5" s="128"/>
      <c r="AM5" s="128"/>
      <c r="AN5" s="31"/>
      <c r="AO5" s="31"/>
      <c r="AP5" s="28"/>
      <c r="AQ5" s="27"/>
      <c r="AR5" s="31"/>
      <c r="AS5" s="31"/>
      <c r="AT5" s="31"/>
      <c r="AU5" s="31"/>
      <c r="AV5" s="31"/>
      <c r="AW5" s="31"/>
      <c r="AX5" s="28"/>
      <c r="AY5" s="27"/>
      <c r="AZ5" s="31"/>
      <c r="BA5" s="31"/>
      <c r="BB5" s="31"/>
      <c r="BC5" s="31"/>
      <c r="BD5" s="31"/>
      <c r="BE5" s="31"/>
      <c r="BF5" s="33"/>
      <c r="BG5" s="34"/>
      <c r="BH5" s="31"/>
      <c r="BI5" s="31"/>
      <c r="BJ5" s="31"/>
      <c r="BK5" s="31"/>
      <c r="BL5" s="31"/>
      <c r="BM5" s="31"/>
      <c r="BN5" s="31"/>
      <c r="BO5" s="31"/>
      <c r="BP5" s="31"/>
      <c r="BQ5" s="31"/>
      <c r="BR5" s="31"/>
      <c r="BS5" s="31"/>
      <c r="BT5" s="31"/>
      <c r="BU5" s="28"/>
      <c r="BV5" s="27"/>
      <c r="BW5" s="31"/>
      <c r="BX5" s="53"/>
      <c r="BY5" s="28"/>
      <c r="BZ5" s="35"/>
      <c r="CA5" s="31"/>
      <c r="CB5" s="31"/>
      <c r="CC5" s="31"/>
      <c r="CD5" s="31"/>
      <c r="CE5" s="31"/>
      <c r="CF5" s="31"/>
      <c r="CG5" s="31"/>
      <c r="CH5" s="31"/>
      <c r="CI5" s="31"/>
      <c r="CJ5" s="31"/>
    </row>
    <row r="6" spans="1:88" s="126" customFormat="1">
      <c r="A6" s="125">
        <v>3</v>
      </c>
      <c r="B6" s="27"/>
      <c r="C6" s="31"/>
      <c r="D6" s="31"/>
      <c r="E6" s="28"/>
      <c r="F6" s="50"/>
      <c r="G6" s="29"/>
      <c r="H6" s="29"/>
      <c r="I6" s="30"/>
      <c r="J6" s="31"/>
      <c r="K6" s="53"/>
      <c r="L6" s="31"/>
      <c r="M6" s="31"/>
      <c r="N6" s="31"/>
      <c r="O6" s="31"/>
      <c r="P6" s="31"/>
      <c r="Q6" s="31"/>
      <c r="R6" s="28"/>
      <c r="S6" s="27"/>
      <c r="T6" s="31"/>
      <c r="U6" s="31"/>
      <c r="V6" s="31"/>
      <c r="W6" s="31"/>
      <c r="X6" s="31"/>
      <c r="Y6" s="31"/>
      <c r="Z6" s="31"/>
      <c r="AA6" s="32"/>
      <c r="AB6" s="92"/>
      <c r="AC6" s="96"/>
      <c r="AD6" s="96"/>
      <c r="AE6" s="96"/>
      <c r="AF6" s="92"/>
      <c r="AG6" s="95"/>
      <c r="AH6" s="27"/>
      <c r="AI6" s="31"/>
      <c r="AJ6" s="31"/>
      <c r="AK6" s="31"/>
      <c r="AL6" s="31"/>
      <c r="AM6" s="31"/>
      <c r="AN6" s="31"/>
      <c r="AO6" s="31"/>
      <c r="AP6" s="28"/>
      <c r="AQ6" s="27"/>
      <c r="AR6" s="31"/>
      <c r="AS6" s="31"/>
      <c r="AT6" s="31"/>
      <c r="AU6" s="31"/>
      <c r="AV6" s="31"/>
      <c r="AW6" s="31"/>
      <c r="AX6" s="31"/>
      <c r="AY6" s="27"/>
      <c r="AZ6" s="31"/>
      <c r="BA6" s="31"/>
      <c r="BB6" s="31"/>
      <c r="BC6" s="31"/>
      <c r="BD6" s="31"/>
      <c r="BE6" s="31"/>
      <c r="BF6" s="33"/>
      <c r="BG6" s="34"/>
      <c r="BH6" s="31"/>
      <c r="BI6" s="31"/>
      <c r="BJ6" s="31"/>
      <c r="BK6" s="31"/>
      <c r="BL6" s="31"/>
      <c r="BM6" s="31"/>
      <c r="BN6" s="31"/>
      <c r="BO6" s="31"/>
      <c r="BP6" s="31"/>
      <c r="BQ6" s="31"/>
      <c r="BR6" s="31"/>
      <c r="BS6" s="31"/>
      <c r="BT6" s="31"/>
      <c r="BU6" s="28"/>
      <c r="BV6" s="27"/>
      <c r="BW6" s="31"/>
      <c r="BX6" s="53"/>
      <c r="BY6" s="28"/>
      <c r="BZ6" s="35"/>
      <c r="CA6" s="31"/>
      <c r="CB6" s="31"/>
      <c r="CC6" s="31"/>
      <c r="CD6" s="35"/>
      <c r="CE6" s="31"/>
      <c r="CF6" s="31"/>
      <c r="CG6" s="31"/>
      <c r="CH6" s="31"/>
      <c r="CI6" s="31"/>
      <c r="CJ6" s="31"/>
    </row>
    <row r="7" spans="1:88" s="126" customFormat="1">
      <c r="A7" s="125">
        <v>4</v>
      </c>
      <c r="B7" s="27"/>
      <c r="C7" s="31"/>
      <c r="D7" s="31"/>
      <c r="E7" s="28"/>
      <c r="F7" s="50"/>
      <c r="G7" s="29"/>
      <c r="H7" s="29"/>
      <c r="I7" s="30"/>
      <c r="J7" s="31"/>
      <c r="K7" s="53"/>
      <c r="L7" s="31"/>
      <c r="M7" s="31"/>
      <c r="N7" s="31"/>
      <c r="O7" s="127"/>
      <c r="P7" s="31"/>
      <c r="Q7" s="31"/>
      <c r="R7" s="28"/>
      <c r="S7" s="27"/>
      <c r="T7" s="31"/>
      <c r="U7" s="31"/>
      <c r="V7" s="31"/>
      <c r="W7" s="31"/>
      <c r="X7" s="31"/>
      <c r="Y7" s="31"/>
      <c r="Z7" s="31"/>
      <c r="AA7" s="92"/>
      <c r="AB7" s="92"/>
      <c r="AC7" s="92"/>
      <c r="AD7" s="92"/>
      <c r="AE7" s="97"/>
      <c r="AF7" s="97"/>
      <c r="AG7" s="97"/>
      <c r="AH7" s="27"/>
      <c r="AI7" s="31"/>
      <c r="AJ7" s="31"/>
      <c r="AK7" s="31"/>
      <c r="AL7" s="128"/>
      <c r="AM7" s="128"/>
      <c r="AN7" s="31"/>
      <c r="AO7" s="31"/>
      <c r="AP7" s="28"/>
      <c r="AQ7" s="27"/>
      <c r="AR7" s="31"/>
      <c r="AS7" s="31"/>
      <c r="AT7" s="31"/>
      <c r="AU7" s="31"/>
      <c r="AV7" s="31"/>
      <c r="AW7" s="31"/>
      <c r="AX7" s="28"/>
      <c r="AY7" s="27"/>
      <c r="AZ7" s="31"/>
      <c r="BA7" s="31"/>
      <c r="BB7" s="31"/>
      <c r="BC7" s="31"/>
      <c r="BD7" s="31"/>
      <c r="BE7" s="31"/>
      <c r="BF7" s="33"/>
      <c r="BG7" s="34"/>
      <c r="BH7" s="31"/>
      <c r="BI7" s="31"/>
      <c r="BJ7" s="31"/>
      <c r="BK7" s="31"/>
      <c r="BL7" s="31"/>
      <c r="BM7" s="31"/>
      <c r="BN7" s="31"/>
      <c r="BO7" s="31"/>
      <c r="BP7" s="31"/>
      <c r="BQ7" s="31"/>
      <c r="BR7" s="31"/>
      <c r="BS7" s="31"/>
      <c r="BT7" s="31"/>
      <c r="BU7" s="28"/>
      <c r="BV7" s="27"/>
      <c r="BW7" s="31"/>
      <c r="BX7" s="53"/>
      <c r="BY7" s="28"/>
      <c r="BZ7" s="35"/>
      <c r="CA7" s="31"/>
      <c r="CB7" s="31"/>
      <c r="CC7" s="31"/>
      <c r="CD7" s="31"/>
      <c r="CE7" s="31"/>
      <c r="CF7" s="31"/>
      <c r="CG7" s="31"/>
      <c r="CH7" s="31"/>
      <c r="CI7" s="31"/>
      <c r="CJ7" s="31"/>
    </row>
    <row r="8" spans="1:88" s="126" customFormat="1">
      <c r="A8" s="125">
        <v>5</v>
      </c>
      <c r="B8" s="27"/>
      <c r="C8" s="31"/>
      <c r="D8" s="31"/>
      <c r="E8" s="28"/>
      <c r="F8" s="50"/>
      <c r="G8" s="29"/>
      <c r="H8" s="29"/>
      <c r="I8" s="30"/>
      <c r="J8" s="31"/>
      <c r="K8" s="53"/>
      <c r="L8" s="31"/>
      <c r="M8" s="31"/>
      <c r="N8" s="31"/>
      <c r="O8" s="127"/>
      <c r="P8" s="31"/>
      <c r="Q8" s="31"/>
      <c r="R8" s="28"/>
      <c r="S8" s="27"/>
      <c r="T8" s="31"/>
      <c r="U8" s="31"/>
      <c r="V8" s="31"/>
      <c r="W8" s="31"/>
      <c r="X8" s="31"/>
      <c r="Y8" s="31"/>
      <c r="Z8" s="31"/>
      <c r="AA8" s="92"/>
      <c r="AB8" s="92"/>
      <c r="AC8" s="92"/>
      <c r="AD8" s="92"/>
      <c r="AE8" s="97"/>
      <c r="AF8" s="97"/>
      <c r="AG8" s="97"/>
      <c r="AH8" s="27"/>
      <c r="AI8" s="31"/>
      <c r="AJ8" s="31"/>
      <c r="AK8" s="31"/>
      <c r="AL8" s="128"/>
      <c r="AM8" s="128"/>
      <c r="AN8" s="31"/>
      <c r="AO8" s="31"/>
      <c r="AP8" s="28"/>
      <c r="AQ8" s="27"/>
      <c r="AR8" s="31"/>
      <c r="AS8" s="31"/>
      <c r="AT8" s="31"/>
      <c r="AU8" s="31"/>
      <c r="AV8" s="31"/>
      <c r="AW8" s="31"/>
      <c r="AX8" s="28"/>
      <c r="AY8" s="27"/>
      <c r="AZ8" s="31"/>
      <c r="BA8" s="31"/>
      <c r="BB8" s="31"/>
      <c r="BC8" s="31"/>
      <c r="BD8" s="31"/>
      <c r="BE8" s="31"/>
      <c r="BF8" s="33"/>
      <c r="BG8" s="34"/>
      <c r="BH8" s="31"/>
      <c r="BI8" s="31"/>
      <c r="BJ8" s="31"/>
      <c r="BK8" s="31"/>
      <c r="BL8" s="31"/>
      <c r="BM8" s="31"/>
      <c r="BN8" s="31"/>
      <c r="BO8" s="31"/>
      <c r="BP8" s="31"/>
      <c r="BQ8" s="31"/>
      <c r="BR8" s="31"/>
      <c r="BS8" s="31"/>
      <c r="BT8" s="31"/>
      <c r="BU8" s="28"/>
      <c r="BV8" s="27"/>
      <c r="BW8" s="31"/>
      <c r="BX8" s="53"/>
      <c r="BY8" s="28"/>
      <c r="BZ8" s="35"/>
      <c r="CA8" s="31"/>
      <c r="CB8" s="31"/>
      <c r="CC8" s="31"/>
      <c r="CD8" s="31"/>
      <c r="CE8" s="31"/>
      <c r="CF8" s="31"/>
      <c r="CG8" s="31"/>
      <c r="CH8" s="31"/>
      <c r="CI8" s="31"/>
      <c r="CJ8" s="31"/>
    </row>
    <row r="9" spans="1:88" s="126" customFormat="1">
      <c r="A9" s="125">
        <v>6</v>
      </c>
      <c r="B9" s="27"/>
      <c r="C9" s="31"/>
      <c r="D9" s="31"/>
      <c r="E9" s="28"/>
      <c r="F9" s="50"/>
      <c r="G9" s="29"/>
      <c r="H9" s="29"/>
      <c r="I9" s="30"/>
      <c r="J9" s="31"/>
      <c r="K9" s="53"/>
      <c r="L9" s="31"/>
      <c r="M9" s="31"/>
      <c r="N9" s="31"/>
      <c r="O9" s="31"/>
      <c r="P9" s="31"/>
      <c r="Q9" s="31"/>
      <c r="R9" s="28"/>
      <c r="S9" s="27"/>
      <c r="T9" s="31"/>
      <c r="U9" s="31"/>
      <c r="V9" s="31"/>
      <c r="W9" s="31"/>
      <c r="X9" s="31"/>
      <c r="Y9" s="31"/>
      <c r="Z9" s="31"/>
      <c r="AA9" s="32"/>
      <c r="AB9" s="32"/>
      <c r="AC9" s="97"/>
      <c r="AD9" s="97"/>
      <c r="AE9" s="97"/>
      <c r="AF9" s="32"/>
      <c r="AG9" s="93"/>
      <c r="AH9" s="27"/>
      <c r="AI9" s="31"/>
      <c r="AJ9" s="31"/>
      <c r="AK9" s="31"/>
      <c r="AL9" s="31"/>
      <c r="AM9" s="31"/>
      <c r="AN9" s="31"/>
      <c r="AO9" s="31"/>
      <c r="AP9" s="28"/>
      <c r="AQ9" s="27"/>
      <c r="AR9" s="31"/>
      <c r="AS9" s="31"/>
      <c r="AT9" s="31"/>
      <c r="AU9" s="31"/>
      <c r="AV9" s="31"/>
      <c r="AW9" s="31"/>
      <c r="AX9" s="28"/>
      <c r="AY9" s="27"/>
      <c r="AZ9" s="31"/>
      <c r="BA9" s="31"/>
      <c r="BB9" s="31"/>
      <c r="BC9" s="31"/>
      <c r="BD9" s="31"/>
      <c r="BE9" s="31"/>
      <c r="BF9" s="33"/>
      <c r="BG9" s="34"/>
      <c r="BH9" s="31"/>
      <c r="BI9" s="31"/>
      <c r="BJ9" s="31"/>
      <c r="BK9" s="31"/>
      <c r="BL9" s="31"/>
      <c r="BM9" s="31"/>
      <c r="BN9" s="31"/>
      <c r="BO9" s="31"/>
      <c r="BP9" s="31"/>
      <c r="BQ9" s="31"/>
      <c r="BR9" s="31"/>
      <c r="BS9" s="31"/>
      <c r="BT9" s="31"/>
      <c r="BU9" s="28"/>
      <c r="BV9" s="27"/>
      <c r="BW9" s="31"/>
      <c r="BX9" s="53"/>
      <c r="BY9" s="28"/>
      <c r="BZ9" s="35"/>
      <c r="CA9" s="31"/>
      <c r="CB9" s="31"/>
      <c r="CC9" s="31"/>
      <c r="CD9" s="31"/>
      <c r="CE9" s="31"/>
      <c r="CF9" s="31"/>
      <c r="CG9" s="31"/>
      <c r="CH9" s="31"/>
      <c r="CI9" s="31"/>
      <c r="CJ9" s="31"/>
    </row>
    <row r="10" spans="1:88" s="126" customFormat="1">
      <c r="A10" s="125">
        <v>7</v>
      </c>
      <c r="B10" s="27"/>
      <c r="C10" s="31"/>
      <c r="D10" s="31"/>
      <c r="E10" s="28"/>
      <c r="F10" s="50"/>
      <c r="G10" s="29"/>
      <c r="H10" s="29"/>
      <c r="I10" s="30"/>
      <c r="J10" s="31"/>
      <c r="K10" s="53"/>
      <c r="L10" s="31"/>
      <c r="M10" s="31"/>
      <c r="N10" s="31"/>
      <c r="O10" s="31"/>
      <c r="P10" s="31"/>
      <c r="Q10" s="31"/>
      <c r="R10" s="28"/>
      <c r="S10" s="27"/>
      <c r="T10" s="31"/>
      <c r="U10" s="31"/>
      <c r="V10" s="31"/>
      <c r="W10" s="31"/>
      <c r="X10" s="31"/>
      <c r="Y10" s="31"/>
      <c r="Z10" s="31"/>
      <c r="AA10" s="32"/>
      <c r="AB10" s="32"/>
      <c r="AC10" s="97"/>
      <c r="AD10" s="97"/>
      <c r="AE10" s="97"/>
      <c r="AF10" s="32"/>
      <c r="AG10" s="93"/>
      <c r="AH10" s="27"/>
      <c r="AI10" s="31"/>
      <c r="AJ10" s="31"/>
      <c r="AK10" s="31"/>
      <c r="AL10" s="31"/>
      <c r="AM10" s="31"/>
      <c r="AN10" s="31"/>
      <c r="AO10" s="31"/>
      <c r="AP10" s="28"/>
      <c r="AQ10" s="27"/>
      <c r="AR10" s="31"/>
      <c r="AS10" s="31"/>
      <c r="AT10" s="31"/>
      <c r="AU10" s="31"/>
      <c r="AV10" s="31"/>
      <c r="AW10" s="31"/>
      <c r="AX10" s="28"/>
      <c r="AY10" s="27"/>
      <c r="AZ10" s="31"/>
      <c r="BA10" s="31"/>
      <c r="BB10" s="31"/>
      <c r="BC10" s="31"/>
      <c r="BD10" s="31"/>
      <c r="BE10" s="31"/>
      <c r="BF10" s="33"/>
      <c r="BG10" s="34"/>
      <c r="BH10" s="31"/>
      <c r="BI10" s="31"/>
      <c r="BJ10" s="31"/>
      <c r="BK10" s="31"/>
      <c r="BL10" s="31"/>
      <c r="BM10" s="31"/>
      <c r="BN10" s="31"/>
      <c r="BO10" s="31"/>
      <c r="BP10" s="31"/>
      <c r="BQ10" s="31"/>
      <c r="BR10" s="31"/>
      <c r="BS10" s="31"/>
      <c r="BT10" s="31"/>
      <c r="BU10" s="28"/>
      <c r="BV10" s="27"/>
      <c r="BW10" s="31"/>
      <c r="BX10" s="53"/>
      <c r="BY10" s="28"/>
      <c r="BZ10" s="35"/>
      <c r="CA10" s="31"/>
      <c r="CB10" s="31"/>
      <c r="CC10" s="31"/>
      <c r="CD10" s="31"/>
      <c r="CE10" s="31"/>
      <c r="CF10" s="31"/>
      <c r="CG10" s="31"/>
      <c r="CH10" s="31"/>
      <c r="CI10" s="31"/>
      <c r="CJ10" s="31"/>
    </row>
    <row r="11" spans="1:88" s="126" customFormat="1">
      <c r="A11" s="125">
        <v>8</v>
      </c>
      <c r="B11" s="27"/>
      <c r="C11" s="31"/>
      <c r="D11" s="31"/>
      <c r="E11" s="28"/>
      <c r="F11" s="50"/>
      <c r="G11" s="29"/>
      <c r="H11" s="29"/>
      <c r="I11" s="30"/>
      <c r="J11" s="31"/>
      <c r="K11" s="53"/>
      <c r="L11" s="31"/>
      <c r="M11" s="31"/>
      <c r="N11" s="31"/>
      <c r="O11" s="31"/>
      <c r="P11" s="31"/>
      <c r="Q11" s="31"/>
      <c r="R11" s="28"/>
      <c r="S11" s="27"/>
      <c r="T11" s="31"/>
      <c r="U11" s="31"/>
      <c r="V11" s="31"/>
      <c r="W11" s="31"/>
      <c r="X11" s="31"/>
      <c r="Y11" s="31"/>
      <c r="Z11" s="31"/>
      <c r="AA11" s="32"/>
      <c r="AB11" s="32"/>
      <c r="AC11" s="97"/>
      <c r="AD11" s="97"/>
      <c r="AE11" s="97"/>
      <c r="AF11" s="32"/>
      <c r="AG11" s="93"/>
      <c r="AH11" s="27"/>
      <c r="AI11" s="31"/>
      <c r="AJ11" s="31"/>
      <c r="AK11" s="31"/>
      <c r="AL11" s="31"/>
      <c r="AM11" s="31"/>
      <c r="AN11" s="31"/>
      <c r="AO11" s="31"/>
      <c r="AP11" s="28"/>
      <c r="AQ11" s="27"/>
      <c r="AR11" s="31"/>
      <c r="AS11" s="31"/>
      <c r="AT11" s="31"/>
      <c r="AU11" s="31"/>
      <c r="AV11" s="31"/>
      <c r="AW11" s="31"/>
      <c r="AX11" s="28"/>
      <c r="AY11" s="27"/>
      <c r="AZ11" s="31"/>
      <c r="BA11" s="31"/>
      <c r="BB11" s="31"/>
      <c r="BC11" s="31"/>
      <c r="BD11" s="31"/>
      <c r="BE11" s="31"/>
      <c r="BF11" s="33"/>
      <c r="BG11" s="34"/>
      <c r="BH11" s="31"/>
      <c r="BI11" s="31"/>
      <c r="BJ11" s="31"/>
      <c r="BK11" s="31"/>
      <c r="BL11" s="31"/>
      <c r="BM11" s="31"/>
      <c r="BN11" s="31"/>
      <c r="BO11" s="31"/>
      <c r="BP11" s="31"/>
      <c r="BQ11" s="31"/>
      <c r="BR11" s="31"/>
      <c r="BS11" s="31"/>
      <c r="BT11" s="31"/>
      <c r="BU11" s="28"/>
      <c r="BV11" s="27"/>
      <c r="BW11" s="31"/>
      <c r="BX11" s="53"/>
      <c r="BY11" s="28"/>
      <c r="BZ11" s="35"/>
      <c r="CA11" s="31"/>
      <c r="CB11" s="31"/>
      <c r="CC11" s="31"/>
      <c r="CD11" s="31"/>
      <c r="CE11" s="31"/>
      <c r="CF11" s="31"/>
      <c r="CG11" s="31"/>
      <c r="CH11" s="31"/>
      <c r="CI11" s="31"/>
      <c r="CJ11" s="31"/>
    </row>
    <row r="12" spans="1:88" s="126" customFormat="1">
      <c r="A12" s="125">
        <v>9</v>
      </c>
      <c r="B12" s="27"/>
      <c r="C12" s="31"/>
      <c r="D12" s="31"/>
      <c r="E12" s="28"/>
      <c r="F12" s="50"/>
      <c r="G12" s="29"/>
      <c r="H12" s="29"/>
      <c r="I12" s="30"/>
      <c r="J12" s="31"/>
      <c r="K12" s="53"/>
      <c r="L12" s="31"/>
      <c r="M12" s="31"/>
      <c r="N12" s="31"/>
      <c r="O12" s="31"/>
      <c r="P12" s="31"/>
      <c r="Q12" s="31"/>
      <c r="R12" s="28"/>
      <c r="S12" s="27"/>
      <c r="T12" s="31"/>
      <c r="U12" s="31"/>
      <c r="V12" s="31"/>
      <c r="W12" s="31"/>
      <c r="X12" s="31"/>
      <c r="Y12" s="31"/>
      <c r="Z12" s="31"/>
      <c r="AA12" s="32"/>
      <c r="AB12" s="32"/>
      <c r="AC12" s="97"/>
      <c r="AD12" s="97"/>
      <c r="AE12" s="97"/>
      <c r="AF12" s="32"/>
      <c r="AG12" s="93"/>
      <c r="AH12" s="27"/>
      <c r="AI12" s="31"/>
      <c r="AJ12" s="31"/>
      <c r="AK12" s="31"/>
      <c r="AL12" s="31"/>
      <c r="AM12" s="31"/>
      <c r="AN12" s="31"/>
      <c r="AO12" s="31"/>
      <c r="AP12" s="28"/>
      <c r="AQ12" s="27"/>
      <c r="AR12" s="31"/>
      <c r="AS12" s="31"/>
      <c r="AT12" s="31"/>
      <c r="AU12" s="31"/>
      <c r="AV12" s="31"/>
      <c r="AW12" s="31"/>
      <c r="AX12" s="28"/>
      <c r="AY12" s="27"/>
      <c r="AZ12" s="31"/>
      <c r="BA12" s="31"/>
      <c r="BB12" s="31"/>
      <c r="BC12" s="31"/>
      <c r="BD12" s="31"/>
      <c r="BE12" s="31"/>
      <c r="BF12" s="33"/>
      <c r="BG12" s="34"/>
      <c r="BH12" s="31"/>
      <c r="BI12" s="31"/>
      <c r="BJ12" s="31"/>
      <c r="BK12" s="31"/>
      <c r="BL12" s="31"/>
      <c r="BM12" s="31"/>
      <c r="BN12" s="31"/>
      <c r="BO12" s="31"/>
      <c r="BP12" s="31"/>
      <c r="BQ12" s="31"/>
      <c r="BR12" s="31"/>
      <c r="BS12" s="31"/>
      <c r="BT12" s="31"/>
      <c r="BU12" s="28"/>
      <c r="BV12" s="27"/>
      <c r="BW12" s="31"/>
      <c r="BX12" s="53"/>
      <c r="BY12" s="28"/>
      <c r="BZ12" s="35"/>
      <c r="CA12" s="31"/>
      <c r="CB12" s="31"/>
      <c r="CC12" s="31"/>
      <c r="CD12" s="31"/>
      <c r="CE12" s="31"/>
      <c r="CF12" s="31"/>
      <c r="CG12" s="31"/>
      <c r="CH12" s="31"/>
      <c r="CI12" s="31"/>
      <c r="CJ12" s="31"/>
    </row>
    <row r="13" spans="1:88" s="126" customFormat="1">
      <c r="A13" s="125">
        <v>10</v>
      </c>
      <c r="B13" s="27"/>
      <c r="C13" s="31"/>
      <c r="D13" s="31"/>
      <c r="E13" s="28"/>
      <c r="F13" s="50"/>
      <c r="G13" s="29"/>
      <c r="H13" s="29"/>
      <c r="I13" s="30"/>
      <c r="J13" s="31"/>
      <c r="K13" s="53"/>
      <c r="L13" s="31"/>
      <c r="M13" s="31"/>
      <c r="N13" s="31"/>
      <c r="O13" s="31"/>
      <c r="P13" s="31"/>
      <c r="Q13" s="31"/>
      <c r="R13" s="28"/>
      <c r="S13" s="27"/>
      <c r="T13" s="31"/>
      <c r="U13" s="31"/>
      <c r="V13" s="31"/>
      <c r="W13" s="31"/>
      <c r="X13" s="31"/>
      <c r="Y13" s="31"/>
      <c r="Z13" s="31"/>
      <c r="AA13" s="32"/>
      <c r="AB13" s="32"/>
      <c r="AC13" s="97"/>
      <c r="AD13" s="97"/>
      <c r="AE13" s="97"/>
      <c r="AF13" s="32"/>
      <c r="AG13" s="93"/>
      <c r="AH13" s="27"/>
      <c r="AI13" s="31"/>
      <c r="AJ13" s="31"/>
      <c r="AK13" s="31"/>
      <c r="AL13" s="31"/>
      <c r="AM13" s="31"/>
      <c r="AN13" s="31"/>
      <c r="AO13" s="31"/>
      <c r="AP13" s="28"/>
      <c r="AQ13" s="27"/>
      <c r="AR13" s="31"/>
      <c r="AS13" s="31"/>
      <c r="AT13" s="31"/>
      <c r="AU13" s="31"/>
      <c r="AV13" s="31"/>
      <c r="AW13" s="31"/>
      <c r="AX13" s="28"/>
      <c r="AY13" s="27"/>
      <c r="AZ13" s="31"/>
      <c r="BA13" s="31"/>
      <c r="BB13" s="31"/>
      <c r="BC13" s="31"/>
      <c r="BD13" s="31"/>
      <c r="BE13" s="31"/>
      <c r="BF13" s="33"/>
      <c r="BG13" s="34"/>
      <c r="BH13" s="31"/>
      <c r="BI13" s="31"/>
      <c r="BJ13" s="31"/>
      <c r="BK13" s="31"/>
      <c r="BL13" s="31"/>
      <c r="BM13" s="31"/>
      <c r="BN13" s="31"/>
      <c r="BO13" s="31"/>
      <c r="BP13" s="31"/>
      <c r="BQ13" s="31"/>
      <c r="BR13" s="31"/>
      <c r="BS13" s="31"/>
      <c r="BT13" s="31"/>
      <c r="BU13" s="28"/>
      <c r="BV13" s="27"/>
      <c r="BW13" s="31"/>
      <c r="BX13" s="53"/>
      <c r="BY13" s="28"/>
      <c r="BZ13" s="35"/>
      <c r="CA13" s="31"/>
      <c r="CB13" s="31"/>
      <c r="CC13" s="31"/>
      <c r="CD13" s="31"/>
      <c r="CE13" s="31"/>
      <c r="CF13" s="31"/>
      <c r="CG13" s="31"/>
      <c r="CH13" s="31"/>
      <c r="CI13" s="31"/>
      <c r="CJ13" s="31"/>
    </row>
    <row r="14" spans="1:88" s="126" customFormat="1">
      <c r="A14" s="125">
        <v>11</v>
      </c>
      <c r="B14" s="27"/>
      <c r="C14" s="31"/>
      <c r="D14" s="31"/>
      <c r="E14" s="28"/>
      <c r="F14" s="50"/>
      <c r="G14" s="29"/>
      <c r="H14" s="29"/>
      <c r="I14" s="30"/>
      <c r="J14" s="31"/>
      <c r="K14" s="53"/>
      <c r="L14" s="31"/>
      <c r="M14" s="31"/>
      <c r="N14" s="31"/>
      <c r="O14" s="31"/>
      <c r="P14" s="31"/>
      <c r="Q14" s="31"/>
      <c r="R14" s="28"/>
      <c r="S14" s="27"/>
      <c r="T14" s="31"/>
      <c r="U14" s="31"/>
      <c r="V14" s="31"/>
      <c r="W14" s="31"/>
      <c r="X14" s="31"/>
      <c r="Y14" s="31"/>
      <c r="Z14" s="31"/>
      <c r="AA14" s="32"/>
      <c r="AB14" s="32"/>
      <c r="AC14" s="97"/>
      <c r="AD14" s="97"/>
      <c r="AE14" s="97"/>
      <c r="AF14" s="32"/>
      <c r="AG14" s="93"/>
      <c r="AH14" s="27"/>
      <c r="AI14" s="31"/>
      <c r="AJ14" s="31"/>
      <c r="AK14" s="31"/>
      <c r="AL14" s="31"/>
      <c r="AM14" s="31"/>
      <c r="AN14" s="31"/>
      <c r="AO14" s="31"/>
      <c r="AP14" s="28"/>
      <c r="AQ14" s="27"/>
      <c r="AR14" s="31"/>
      <c r="AS14" s="31"/>
      <c r="AT14" s="31"/>
      <c r="AU14" s="31"/>
      <c r="AV14" s="31"/>
      <c r="AW14" s="31"/>
      <c r="AX14" s="28"/>
      <c r="AY14" s="27"/>
      <c r="AZ14" s="31"/>
      <c r="BA14" s="31"/>
      <c r="BB14" s="31"/>
      <c r="BC14" s="31"/>
      <c r="BD14" s="31"/>
      <c r="BE14" s="31"/>
      <c r="BF14" s="33"/>
      <c r="BG14" s="34"/>
      <c r="BH14" s="31"/>
      <c r="BI14" s="31"/>
      <c r="BJ14" s="31"/>
      <c r="BK14" s="31"/>
      <c r="BL14" s="31"/>
      <c r="BM14" s="31"/>
      <c r="BN14" s="31"/>
      <c r="BO14" s="31"/>
      <c r="BP14" s="31"/>
      <c r="BQ14" s="31"/>
      <c r="BR14" s="31"/>
      <c r="BS14" s="31"/>
      <c r="BT14" s="31"/>
      <c r="BU14" s="28"/>
      <c r="BV14" s="27"/>
      <c r="BW14" s="31"/>
      <c r="BX14" s="53"/>
      <c r="BY14" s="28"/>
      <c r="BZ14" s="35"/>
      <c r="CA14" s="31"/>
      <c r="CB14" s="31"/>
      <c r="CC14" s="31"/>
      <c r="CD14" s="31"/>
      <c r="CE14" s="31"/>
      <c r="CF14" s="31"/>
      <c r="CG14" s="31"/>
      <c r="CH14" s="31"/>
      <c r="CI14" s="31"/>
      <c r="CJ14" s="31"/>
    </row>
    <row r="15" spans="1:88" s="126" customFormat="1">
      <c r="A15" s="125">
        <v>12</v>
      </c>
      <c r="B15" s="27"/>
      <c r="C15" s="31"/>
      <c r="D15" s="31"/>
      <c r="E15" s="28"/>
      <c r="F15" s="50"/>
      <c r="G15" s="29"/>
      <c r="H15" s="29"/>
      <c r="I15" s="30"/>
      <c r="J15" s="31"/>
      <c r="K15" s="53"/>
      <c r="L15" s="31"/>
      <c r="M15" s="31"/>
      <c r="N15" s="31"/>
      <c r="O15" s="31"/>
      <c r="P15" s="31"/>
      <c r="Q15" s="31"/>
      <c r="R15" s="28"/>
      <c r="S15" s="27"/>
      <c r="T15" s="31"/>
      <c r="U15" s="31"/>
      <c r="V15" s="31"/>
      <c r="W15" s="31"/>
      <c r="X15" s="31"/>
      <c r="Y15" s="31"/>
      <c r="Z15" s="31"/>
      <c r="AA15" s="32"/>
      <c r="AB15" s="32"/>
      <c r="AC15" s="97"/>
      <c r="AD15" s="97"/>
      <c r="AE15" s="97"/>
      <c r="AF15" s="32"/>
      <c r="AG15" s="93"/>
      <c r="AH15" s="27"/>
      <c r="AI15" s="31"/>
      <c r="AJ15" s="31"/>
      <c r="AK15" s="31"/>
      <c r="AL15" s="31"/>
      <c r="AM15" s="31"/>
      <c r="AN15" s="31"/>
      <c r="AO15" s="31"/>
      <c r="AP15" s="28"/>
      <c r="AQ15" s="27"/>
      <c r="AR15" s="31"/>
      <c r="AS15" s="31"/>
      <c r="AT15" s="31"/>
      <c r="AU15" s="31"/>
      <c r="AV15" s="31"/>
      <c r="AW15" s="31"/>
      <c r="AX15" s="28"/>
      <c r="AY15" s="27"/>
      <c r="AZ15" s="31"/>
      <c r="BA15" s="31"/>
      <c r="BB15" s="31"/>
      <c r="BC15" s="31"/>
      <c r="BD15" s="31"/>
      <c r="BE15" s="31"/>
      <c r="BF15" s="33"/>
      <c r="BG15" s="34"/>
      <c r="BH15" s="31"/>
      <c r="BI15" s="31"/>
      <c r="BJ15" s="31"/>
      <c r="BK15" s="31"/>
      <c r="BL15" s="31"/>
      <c r="BM15" s="31"/>
      <c r="BN15" s="31"/>
      <c r="BO15" s="31"/>
      <c r="BP15" s="31"/>
      <c r="BQ15" s="31"/>
      <c r="BR15" s="31"/>
      <c r="BS15" s="31"/>
      <c r="BT15" s="31"/>
      <c r="BU15" s="28"/>
      <c r="BV15" s="27"/>
      <c r="BW15" s="31"/>
      <c r="BX15" s="53"/>
      <c r="BY15" s="28"/>
      <c r="BZ15" s="35"/>
      <c r="CA15" s="31"/>
      <c r="CB15" s="31"/>
      <c r="CC15" s="31"/>
      <c r="CD15" s="31"/>
      <c r="CE15" s="31"/>
      <c r="CF15" s="31"/>
      <c r="CG15" s="31"/>
      <c r="CH15" s="31"/>
      <c r="CI15" s="31"/>
      <c r="CJ15" s="31"/>
    </row>
    <row r="16" spans="1:88" s="126" customFormat="1">
      <c r="A16" s="125">
        <v>13</v>
      </c>
      <c r="B16" s="27"/>
      <c r="C16" s="31"/>
      <c r="D16" s="31"/>
      <c r="E16" s="28"/>
      <c r="F16" s="50"/>
      <c r="G16" s="29"/>
      <c r="H16" s="29"/>
      <c r="I16" s="30"/>
      <c r="J16" s="31"/>
      <c r="K16" s="53"/>
      <c r="L16" s="31"/>
      <c r="M16" s="31"/>
      <c r="N16" s="31"/>
      <c r="O16" s="31"/>
      <c r="P16" s="31"/>
      <c r="Q16" s="31"/>
      <c r="R16" s="28"/>
      <c r="S16" s="27"/>
      <c r="T16" s="31"/>
      <c r="U16" s="31"/>
      <c r="V16" s="31"/>
      <c r="W16" s="31"/>
      <c r="X16" s="31"/>
      <c r="Y16" s="31"/>
      <c r="Z16" s="31"/>
      <c r="AA16" s="32"/>
      <c r="AB16" s="32"/>
      <c r="AC16" s="97"/>
      <c r="AD16" s="97"/>
      <c r="AE16" s="97"/>
      <c r="AF16" s="32"/>
      <c r="AG16" s="93"/>
      <c r="AH16" s="27"/>
      <c r="AI16" s="31"/>
      <c r="AJ16" s="31"/>
      <c r="AK16" s="31"/>
      <c r="AL16" s="31"/>
      <c r="AM16" s="31"/>
      <c r="AN16" s="31"/>
      <c r="AO16" s="31"/>
      <c r="AP16" s="28"/>
      <c r="AQ16" s="27"/>
      <c r="AR16" s="31"/>
      <c r="AS16" s="31"/>
      <c r="AT16" s="31"/>
      <c r="AU16" s="31"/>
      <c r="AV16" s="31"/>
      <c r="AW16" s="31"/>
      <c r="AX16" s="28"/>
      <c r="AY16" s="27"/>
      <c r="AZ16" s="31"/>
      <c r="BA16" s="31"/>
      <c r="BB16" s="31"/>
      <c r="BC16" s="31"/>
      <c r="BD16" s="31"/>
      <c r="BE16" s="31"/>
      <c r="BF16" s="33"/>
      <c r="BG16" s="34"/>
      <c r="BH16" s="31"/>
      <c r="BI16" s="31"/>
      <c r="BJ16" s="31"/>
      <c r="BK16" s="31"/>
      <c r="BL16" s="31"/>
      <c r="BM16" s="31"/>
      <c r="BN16" s="31"/>
      <c r="BO16" s="31"/>
      <c r="BP16" s="31"/>
      <c r="BQ16" s="31"/>
      <c r="BR16" s="31"/>
      <c r="BS16" s="31"/>
      <c r="BT16" s="31"/>
      <c r="BU16" s="28"/>
      <c r="BV16" s="27"/>
      <c r="BW16" s="31"/>
      <c r="BX16" s="53"/>
      <c r="BY16" s="28"/>
      <c r="BZ16" s="35"/>
      <c r="CA16" s="31"/>
      <c r="CB16" s="31"/>
      <c r="CC16" s="31"/>
      <c r="CD16" s="31"/>
      <c r="CE16" s="31"/>
      <c r="CF16" s="31"/>
      <c r="CG16" s="31"/>
      <c r="CH16" s="31"/>
      <c r="CI16" s="31"/>
      <c r="CJ16" s="31"/>
    </row>
    <row r="17" spans="1:88" s="126" customFormat="1">
      <c r="A17" s="125">
        <v>14</v>
      </c>
      <c r="B17" s="27"/>
      <c r="C17" s="31"/>
      <c r="D17" s="31"/>
      <c r="E17" s="28"/>
      <c r="F17" s="50"/>
      <c r="G17" s="29"/>
      <c r="H17" s="29"/>
      <c r="I17" s="30"/>
      <c r="J17" s="31"/>
      <c r="K17" s="53"/>
      <c r="L17" s="31"/>
      <c r="M17" s="31"/>
      <c r="N17" s="31"/>
      <c r="O17" s="31"/>
      <c r="P17" s="31"/>
      <c r="Q17" s="31"/>
      <c r="R17" s="28"/>
      <c r="S17" s="27"/>
      <c r="T17" s="31"/>
      <c r="U17" s="31"/>
      <c r="V17" s="31"/>
      <c r="W17" s="31"/>
      <c r="X17" s="31"/>
      <c r="Y17" s="31"/>
      <c r="Z17" s="31"/>
      <c r="AA17" s="32"/>
      <c r="AB17" s="32"/>
      <c r="AC17" s="97"/>
      <c r="AD17" s="97"/>
      <c r="AE17" s="97"/>
      <c r="AF17" s="32"/>
      <c r="AG17" s="93"/>
      <c r="AH17" s="27"/>
      <c r="AI17" s="31"/>
      <c r="AJ17" s="31"/>
      <c r="AK17" s="31"/>
      <c r="AL17" s="31"/>
      <c r="AM17" s="31"/>
      <c r="AN17" s="31"/>
      <c r="AO17" s="31"/>
      <c r="AP17" s="28"/>
      <c r="AQ17" s="27"/>
      <c r="AR17" s="31"/>
      <c r="AS17" s="31"/>
      <c r="AT17" s="31"/>
      <c r="AU17" s="31"/>
      <c r="AV17" s="31"/>
      <c r="AW17" s="31"/>
      <c r="AX17" s="28"/>
      <c r="AY17" s="27"/>
      <c r="AZ17" s="31"/>
      <c r="BA17" s="31"/>
      <c r="BB17" s="31"/>
      <c r="BC17" s="31"/>
      <c r="BD17" s="31"/>
      <c r="BE17" s="31"/>
      <c r="BF17" s="33"/>
      <c r="BG17" s="34"/>
      <c r="BH17" s="31"/>
      <c r="BI17" s="31"/>
      <c r="BJ17" s="31"/>
      <c r="BK17" s="31"/>
      <c r="BL17" s="31"/>
      <c r="BM17" s="31"/>
      <c r="BN17" s="31"/>
      <c r="BO17" s="31"/>
      <c r="BP17" s="31"/>
      <c r="BQ17" s="31"/>
      <c r="BR17" s="31"/>
      <c r="BS17" s="31"/>
      <c r="BT17" s="31"/>
      <c r="BU17" s="28"/>
      <c r="BV17" s="27"/>
      <c r="BW17" s="31"/>
      <c r="BX17" s="53"/>
      <c r="BY17" s="28"/>
      <c r="BZ17" s="35"/>
      <c r="CA17" s="31"/>
      <c r="CB17" s="31"/>
      <c r="CC17" s="31"/>
      <c r="CD17" s="31"/>
      <c r="CE17" s="31"/>
      <c r="CF17" s="31"/>
      <c r="CG17" s="31"/>
      <c r="CH17" s="31"/>
      <c r="CI17" s="31"/>
      <c r="CJ17" s="31"/>
    </row>
    <row r="18" spans="1:88" s="126" customFormat="1">
      <c r="A18" s="125">
        <v>15</v>
      </c>
      <c r="B18" s="27"/>
      <c r="C18" s="31"/>
      <c r="D18" s="31"/>
      <c r="E18" s="28"/>
      <c r="F18" s="50"/>
      <c r="G18" s="29"/>
      <c r="H18" s="29"/>
      <c r="I18" s="30"/>
      <c r="J18" s="31"/>
      <c r="K18" s="53"/>
      <c r="L18" s="31"/>
      <c r="M18" s="31"/>
      <c r="N18" s="31"/>
      <c r="O18" s="31"/>
      <c r="P18" s="31"/>
      <c r="Q18" s="31"/>
      <c r="R18" s="28"/>
      <c r="S18" s="27"/>
      <c r="T18" s="31"/>
      <c r="U18" s="31"/>
      <c r="V18" s="31"/>
      <c r="W18" s="31"/>
      <c r="X18" s="31"/>
      <c r="Y18" s="31"/>
      <c r="Z18" s="31"/>
      <c r="AA18" s="32"/>
      <c r="AB18" s="32"/>
      <c r="AC18" s="97"/>
      <c r="AD18" s="97"/>
      <c r="AE18" s="97"/>
      <c r="AF18" s="32"/>
      <c r="AG18" s="93"/>
      <c r="AH18" s="27"/>
      <c r="AI18" s="31"/>
      <c r="AJ18" s="31"/>
      <c r="AK18" s="31"/>
      <c r="AL18" s="31"/>
      <c r="AM18" s="31"/>
      <c r="AN18" s="31"/>
      <c r="AO18" s="31"/>
      <c r="AP18" s="28"/>
      <c r="AQ18" s="27"/>
      <c r="AR18" s="31"/>
      <c r="AS18" s="31"/>
      <c r="AT18" s="31"/>
      <c r="AU18" s="31"/>
      <c r="AV18" s="31"/>
      <c r="AW18" s="31"/>
      <c r="AX18" s="28"/>
      <c r="AY18" s="27"/>
      <c r="AZ18" s="31"/>
      <c r="BA18" s="31"/>
      <c r="BB18" s="31"/>
      <c r="BC18" s="31"/>
      <c r="BD18" s="31"/>
      <c r="BE18" s="31"/>
      <c r="BF18" s="33"/>
      <c r="BG18" s="34"/>
      <c r="BH18" s="31"/>
      <c r="BI18" s="31"/>
      <c r="BJ18" s="31"/>
      <c r="BK18" s="31"/>
      <c r="BL18" s="31"/>
      <c r="BM18" s="31"/>
      <c r="BN18" s="31"/>
      <c r="BO18" s="31"/>
      <c r="BP18" s="31"/>
      <c r="BQ18" s="31"/>
      <c r="BR18" s="31"/>
      <c r="BS18" s="31"/>
      <c r="BT18" s="31"/>
      <c r="BU18" s="28"/>
      <c r="BV18" s="27"/>
      <c r="BW18" s="31"/>
      <c r="BX18" s="53"/>
      <c r="BY18" s="28"/>
      <c r="BZ18" s="35"/>
      <c r="CA18" s="31"/>
      <c r="CB18" s="31"/>
      <c r="CC18" s="31"/>
      <c r="CD18" s="31"/>
      <c r="CE18" s="31"/>
      <c r="CF18" s="31"/>
      <c r="CG18" s="31"/>
      <c r="CH18" s="31"/>
      <c r="CI18" s="31"/>
      <c r="CJ18" s="31"/>
    </row>
    <row r="19" spans="1:88" s="126" customFormat="1">
      <c r="A19" s="125">
        <v>16</v>
      </c>
      <c r="B19" s="27"/>
      <c r="C19" s="31"/>
      <c r="D19" s="31"/>
      <c r="E19" s="28"/>
      <c r="F19" s="50"/>
      <c r="G19" s="29"/>
      <c r="H19" s="29"/>
      <c r="I19" s="30"/>
      <c r="J19" s="31"/>
      <c r="K19" s="53"/>
      <c r="L19" s="31"/>
      <c r="M19" s="31"/>
      <c r="N19" s="31"/>
      <c r="O19" s="31"/>
      <c r="P19" s="31"/>
      <c r="Q19" s="31"/>
      <c r="R19" s="28"/>
      <c r="S19" s="27"/>
      <c r="T19" s="31"/>
      <c r="U19" s="31"/>
      <c r="V19" s="31"/>
      <c r="W19" s="31"/>
      <c r="X19" s="31"/>
      <c r="Y19" s="31"/>
      <c r="Z19" s="31"/>
      <c r="AA19" s="32"/>
      <c r="AB19" s="32"/>
      <c r="AC19" s="97"/>
      <c r="AD19" s="97"/>
      <c r="AE19" s="97"/>
      <c r="AF19" s="32"/>
      <c r="AG19" s="93"/>
      <c r="AH19" s="27"/>
      <c r="AI19" s="31"/>
      <c r="AJ19" s="31"/>
      <c r="AK19" s="31"/>
      <c r="AL19" s="31"/>
      <c r="AM19" s="31"/>
      <c r="AN19" s="31"/>
      <c r="AO19" s="31"/>
      <c r="AP19" s="28"/>
      <c r="AQ19" s="27"/>
      <c r="AR19" s="31"/>
      <c r="AS19" s="31"/>
      <c r="AT19" s="31"/>
      <c r="AU19" s="31"/>
      <c r="AV19" s="31"/>
      <c r="AW19" s="31"/>
      <c r="AX19" s="28"/>
      <c r="AY19" s="27"/>
      <c r="AZ19" s="31"/>
      <c r="BA19" s="31"/>
      <c r="BB19" s="31"/>
      <c r="BC19" s="31"/>
      <c r="BD19" s="31"/>
      <c r="BE19" s="31"/>
      <c r="BF19" s="33"/>
      <c r="BG19" s="34"/>
      <c r="BH19" s="31"/>
      <c r="BI19" s="31"/>
      <c r="BJ19" s="31"/>
      <c r="BK19" s="31"/>
      <c r="BL19" s="31"/>
      <c r="BM19" s="31"/>
      <c r="BN19" s="31"/>
      <c r="BO19" s="31"/>
      <c r="BP19" s="31"/>
      <c r="BQ19" s="31"/>
      <c r="BR19" s="31"/>
      <c r="BS19" s="31"/>
      <c r="BT19" s="31"/>
      <c r="BU19" s="28"/>
      <c r="BV19" s="27"/>
      <c r="BW19" s="31"/>
      <c r="BX19" s="53"/>
      <c r="BY19" s="28"/>
      <c r="BZ19" s="35"/>
      <c r="CA19" s="31"/>
      <c r="CB19" s="31"/>
      <c r="CC19" s="31"/>
      <c r="CD19" s="31"/>
      <c r="CE19" s="31"/>
      <c r="CF19" s="31"/>
      <c r="CG19" s="31"/>
      <c r="CH19" s="31"/>
      <c r="CI19" s="31"/>
      <c r="CJ19" s="31"/>
    </row>
    <row r="20" spans="1:88" s="126" customFormat="1">
      <c r="A20" s="125">
        <v>17</v>
      </c>
      <c r="B20" s="27"/>
      <c r="C20" s="31"/>
      <c r="D20" s="31"/>
      <c r="E20" s="28"/>
      <c r="F20" s="50"/>
      <c r="G20" s="29"/>
      <c r="H20" s="29"/>
      <c r="I20" s="30"/>
      <c r="J20" s="31"/>
      <c r="K20" s="53"/>
      <c r="L20" s="31"/>
      <c r="M20" s="31"/>
      <c r="N20" s="31"/>
      <c r="O20" s="31"/>
      <c r="P20" s="31"/>
      <c r="Q20" s="31"/>
      <c r="R20" s="28"/>
      <c r="S20" s="27"/>
      <c r="T20" s="31"/>
      <c r="U20" s="31"/>
      <c r="V20" s="31"/>
      <c r="W20" s="31"/>
      <c r="X20" s="31"/>
      <c r="Y20" s="31"/>
      <c r="Z20" s="31"/>
      <c r="AA20" s="32"/>
      <c r="AB20" s="32"/>
      <c r="AC20" s="97"/>
      <c r="AD20" s="97"/>
      <c r="AE20" s="97"/>
      <c r="AF20" s="32"/>
      <c r="AG20" s="93"/>
      <c r="AH20" s="27"/>
      <c r="AI20" s="31"/>
      <c r="AJ20" s="31"/>
      <c r="AK20" s="31"/>
      <c r="AL20" s="31"/>
      <c r="AM20" s="31"/>
      <c r="AN20" s="31"/>
      <c r="AO20" s="31"/>
      <c r="AP20" s="28"/>
      <c r="AQ20" s="27"/>
      <c r="AR20" s="31"/>
      <c r="AS20" s="31"/>
      <c r="AT20" s="31"/>
      <c r="AU20" s="31"/>
      <c r="AV20" s="31"/>
      <c r="AW20" s="31"/>
      <c r="AX20" s="28"/>
      <c r="AY20" s="27"/>
      <c r="AZ20" s="31"/>
      <c r="BA20" s="31"/>
      <c r="BB20" s="31"/>
      <c r="BC20" s="31"/>
      <c r="BD20" s="31"/>
      <c r="BE20" s="31"/>
      <c r="BF20" s="33"/>
      <c r="BG20" s="34"/>
      <c r="BH20" s="31"/>
      <c r="BI20" s="31"/>
      <c r="BJ20" s="31"/>
      <c r="BK20" s="31"/>
      <c r="BL20" s="31"/>
      <c r="BM20" s="31"/>
      <c r="BN20" s="31"/>
      <c r="BO20" s="31"/>
      <c r="BP20" s="31"/>
      <c r="BQ20" s="31"/>
      <c r="BR20" s="31"/>
      <c r="BS20" s="31"/>
      <c r="BT20" s="31"/>
      <c r="BU20" s="28"/>
      <c r="BV20" s="27"/>
      <c r="BW20" s="31"/>
      <c r="BX20" s="53"/>
      <c r="BY20" s="28"/>
      <c r="BZ20" s="35"/>
      <c r="CA20" s="31"/>
      <c r="CB20" s="31"/>
      <c r="CC20" s="31"/>
      <c r="CD20" s="31"/>
      <c r="CE20" s="31"/>
      <c r="CF20" s="31"/>
      <c r="CG20" s="31"/>
      <c r="CH20" s="31"/>
      <c r="CI20" s="31"/>
      <c r="CJ20" s="31"/>
    </row>
    <row r="21" spans="1:88" s="126" customFormat="1">
      <c r="A21" s="125">
        <v>18</v>
      </c>
      <c r="B21" s="27"/>
      <c r="C21" s="31"/>
      <c r="D21" s="31"/>
      <c r="E21" s="28"/>
      <c r="F21" s="50"/>
      <c r="G21" s="29"/>
      <c r="H21" s="29"/>
      <c r="I21" s="30"/>
      <c r="J21" s="31"/>
      <c r="K21" s="53"/>
      <c r="L21" s="31"/>
      <c r="M21" s="31"/>
      <c r="N21" s="31"/>
      <c r="O21" s="31"/>
      <c r="P21" s="31"/>
      <c r="Q21" s="31"/>
      <c r="R21" s="28"/>
      <c r="S21" s="27"/>
      <c r="T21" s="31"/>
      <c r="U21" s="31"/>
      <c r="V21" s="31"/>
      <c r="W21" s="31"/>
      <c r="X21" s="31"/>
      <c r="Y21" s="31"/>
      <c r="Z21" s="31"/>
      <c r="AA21" s="32"/>
      <c r="AB21" s="32"/>
      <c r="AC21" s="97"/>
      <c r="AD21" s="97"/>
      <c r="AE21" s="97"/>
      <c r="AF21" s="32"/>
      <c r="AG21" s="93"/>
      <c r="AH21" s="27"/>
      <c r="AI21" s="31"/>
      <c r="AJ21" s="31"/>
      <c r="AK21" s="31"/>
      <c r="AL21" s="31"/>
      <c r="AM21" s="31"/>
      <c r="AN21" s="31"/>
      <c r="AO21" s="31"/>
      <c r="AP21" s="28"/>
      <c r="AQ21" s="27"/>
      <c r="AR21" s="31"/>
      <c r="AS21" s="31"/>
      <c r="AT21" s="31"/>
      <c r="AU21" s="31"/>
      <c r="AV21" s="31"/>
      <c r="AW21" s="31"/>
      <c r="AX21" s="28"/>
      <c r="AY21" s="27"/>
      <c r="AZ21" s="31"/>
      <c r="BA21" s="31"/>
      <c r="BB21" s="31"/>
      <c r="BC21" s="31"/>
      <c r="BD21" s="31"/>
      <c r="BE21" s="31"/>
      <c r="BF21" s="33"/>
      <c r="BG21" s="34"/>
      <c r="BH21" s="31"/>
      <c r="BI21" s="31"/>
      <c r="BJ21" s="31"/>
      <c r="BK21" s="31"/>
      <c r="BL21" s="31"/>
      <c r="BM21" s="31"/>
      <c r="BN21" s="31"/>
      <c r="BO21" s="31"/>
      <c r="BP21" s="31"/>
      <c r="BQ21" s="31"/>
      <c r="BR21" s="31"/>
      <c r="BS21" s="31"/>
      <c r="BT21" s="31"/>
      <c r="BU21" s="28"/>
      <c r="BV21" s="27"/>
      <c r="BW21" s="31"/>
      <c r="BX21" s="53"/>
      <c r="BY21" s="28"/>
      <c r="BZ21" s="35"/>
      <c r="CA21" s="31"/>
      <c r="CB21" s="31"/>
      <c r="CC21" s="31"/>
      <c r="CD21" s="31"/>
      <c r="CE21" s="31"/>
      <c r="CF21" s="31"/>
      <c r="CG21" s="31"/>
      <c r="CH21" s="31"/>
      <c r="CI21" s="31"/>
      <c r="CJ21" s="31"/>
    </row>
    <row r="22" spans="1:88" s="126" customFormat="1">
      <c r="A22" s="125">
        <v>19</v>
      </c>
      <c r="B22" s="27"/>
      <c r="C22" s="31"/>
      <c r="D22" s="31"/>
      <c r="E22" s="28"/>
      <c r="F22" s="50"/>
      <c r="G22" s="29"/>
      <c r="H22" s="29"/>
      <c r="I22" s="30"/>
      <c r="J22" s="31"/>
      <c r="K22" s="53"/>
      <c r="L22" s="31"/>
      <c r="M22" s="31"/>
      <c r="N22" s="31"/>
      <c r="O22" s="31"/>
      <c r="P22" s="31"/>
      <c r="Q22" s="31"/>
      <c r="R22" s="28"/>
      <c r="S22" s="27"/>
      <c r="T22" s="31"/>
      <c r="U22" s="31"/>
      <c r="V22" s="31"/>
      <c r="W22" s="31"/>
      <c r="X22" s="31"/>
      <c r="Y22" s="31"/>
      <c r="Z22" s="31"/>
      <c r="AA22" s="32"/>
      <c r="AB22" s="32"/>
      <c r="AC22" s="97"/>
      <c r="AD22" s="97"/>
      <c r="AE22" s="97"/>
      <c r="AF22" s="32"/>
      <c r="AG22" s="93"/>
      <c r="AH22" s="27"/>
      <c r="AI22" s="31"/>
      <c r="AJ22" s="31"/>
      <c r="AK22" s="31"/>
      <c r="AL22" s="31"/>
      <c r="AM22" s="31"/>
      <c r="AN22" s="31"/>
      <c r="AO22" s="31"/>
      <c r="AP22" s="28"/>
      <c r="AQ22" s="27"/>
      <c r="AR22" s="31"/>
      <c r="AS22" s="31"/>
      <c r="AT22" s="31"/>
      <c r="AU22" s="31"/>
      <c r="AV22" s="31"/>
      <c r="AW22" s="31"/>
      <c r="AX22" s="28"/>
      <c r="AY22" s="27"/>
      <c r="AZ22" s="31"/>
      <c r="BA22" s="31"/>
      <c r="BB22" s="31"/>
      <c r="BC22" s="31"/>
      <c r="BD22" s="31"/>
      <c r="BE22" s="31"/>
      <c r="BF22" s="33"/>
      <c r="BG22" s="34"/>
      <c r="BH22" s="31"/>
      <c r="BI22" s="31"/>
      <c r="BJ22" s="31"/>
      <c r="BK22" s="31"/>
      <c r="BL22" s="31"/>
      <c r="BM22" s="31"/>
      <c r="BN22" s="31"/>
      <c r="BO22" s="31"/>
      <c r="BP22" s="31"/>
      <c r="BQ22" s="31"/>
      <c r="BR22" s="31"/>
      <c r="BS22" s="31"/>
      <c r="BT22" s="31"/>
      <c r="BU22" s="28"/>
      <c r="BV22" s="27"/>
      <c r="BW22" s="31"/>
      <c r="BX22" s="53"/>
      <c r="BY22" s="28"/>
      <c r="BZ22" s="35"/>
      <c r="CA22" s="31"/>
      <c r="CB22" s="31"/>
      <c r="CC22" s="31"/>
      <c r="CD22" s="31"/>
      <c r="CE22" s="31"/>
      <c r="CF22" s="31"/>
      <c r="CG22" s="31"/>
      <c r="CH22" s="31"/>
      <c r="CI22" s="31"/>
      <c r="CJ22" s="31"/>
    </row>
    <row r="23" spans="1:88" s="126" customFormat="1">
      <c r="A23" s="125">
        <v>20</v>
      </c>
      <c r="B23" s="27"/>
      <c r="C23" s="31"/>
      <c r="D23" s="31"/>
      <c r="E23" s="28"/>
      <c r="F23" s="50"/>
      <c r="G23" s="29"/>
      <c r="H23" s="29"/>
      <c r="I23" s="30"/>
      <c r="J23" s="31"/>
      <c r="K23" s="53"/>
      <c r="L23" s="31"/>
      <c r="M23" s="31"/>
      <c r="N23" s="31"/>
      <c r="O23" s="31"/>
      <c r="P23" s="31"/>
      <c r="Q23" s="31"/>
      <c r="R23" s="28"/>
      <c r="S23" s="27"/>
      <c r="T23" s="31"/>
      <c r="U23" s="31"/>
      <c r="V23" s="31"/>
      <c r="W23" s="31"/>
      <c r="X23" s="31"/>
      <c r="Y23" s="31"/>
      <c r="Z23" s="31"/>
      <c r="AA23" s="32"/>
      <c r="AB23" s="32"/>
      <c r="AC23" s="97"/>
      <c r="AD23" s="97"/>
      <c r="AE23" s="97"/>
      <c r="AF23" s="32"/>
      <c r="AG23" s="93"/>
      <c r="AH23" s="27"/>
      <c r="AI23" s="31"/>
      <c r="AJ23" s="31"/>
      <c r="AK23" s="31"/>
      <c r="AL23" s="31"/>
      <c r="AM23" s="31"/>
      <c r="AN23" s="31"/>
      <c r="AO23" s="31"/>
      <c r="AP23" s="28"/>
      <c r="AQ23" s="27"/>
      <c r="AR23" s="31"/>
      <c r="AS23" s="31"/>
      <c r="AT23" s="31"/>
      <c r="AU23" s="31"/>
      <c r="AV23" s="31"/>
      <c r="AW23" s="31"/>
      <c r="AX23" s="28"/>
      <c r="AY23" s="27"/>
      <c r="AZ23" s="31"/>
      <c r="BA23" s="31"/>
      <c r="BB23" s="31"/>
      <c r="BC23" s="31"/>
      <c r="BD23" s="31"/>
      <c r="BE23" s="31"/>
      <c r="BF23" s="33"/>
      <c r="BG23" s="34"/>
      <c r="BH23" s="31"/>
      <c r="BI23" s="31"/>
      <c r="BJ23" s="31"/>
      <c r="BK23" s="31"/>
      <c r="BL23" s="31"/>
      <c r="BM23" s="31"/>
      <c r="BN23" s="31"/>
      <c r="BO23" s="31"/>
      <c r="BP23" s="31"/>
      <c r="BQ23" s="31"/>
      <c r="BR23" s="31"/>
      <c r="BS23" s="31"/>
      <c r="BT23" s="31"/>
      <c r="BU23" s="28"/>
      <c r="BV23" s="27"/>
      <c r="BW23" s="31"/>
      <c r="BX23" s="53"/>
      <c r="BY23" s="28"/>
      <c r="BZ23" s="35"/>
      <c r="CA23" s="31"/>
      <c r="CB23" s="31"/>
      <c r="CC23" s="31"/>
      <c r="CD23" s="31"/>
      <c r="CE23" s="31"/>
      <c r="CF23" s="31"/>
      <c r="CG23" s="31"/>
      <c r="CH23" s="31"/>
      <c r="CI23" s="31"/>
      <c r="CJ23" s="31"/>
    </row>
    <row r="24" spans="1:88" s="126" customFormat="1">
      <c r="A24" s="125">
        <v>21</v>
      </c>
      <c r="B24" s="27"/>
      <c r="C24" s="31"/>
      <c r="D24" s="31"/>
      <c r="E24" s="28"/>
      <c r="F24" s="50"/>
      <c r="G24" s="29"/>
      <c r="H24" s="29"/>
      <c r="I24" s="30"/>
      <c r="J24" s="31"/>
      <c r="K24" s="53"/>
      <c r="L24" s="31"/>
      <c r="M24" s="31"/>
      <c r="N24" s="31"/>
      <c r="O24" s="31"/>
      <c r="P24" s="31"/>
      <c r="Q24" s="31"/>
      <c r="R24" s="28"/>
      <c r="S24" s="27"/>
      <c r="T24" s="31"/>
      <c r="U24" s="31"/>
      <c r="V24" s="31"/>
      <c r="W24" s="31"/>
      <c r="X24" s="31"/>
      <c r="Y24" s="31"/>
      <c r="Z24" s="31"/>
      <c r="AA24" s="32"/>
      <c r="AB24" s="32"/>
      <c r="AC24" s="97"/>
      <c r="AD24" s="97"/>
      <c r="AE24" s="97"/>
      <c r="AF24" s="32"/>
      <c r="AG24" s="93"/>
      <c r="AH24" s="27"/>
      <c r="AI24" s="31"/>
      <c r="AJ24" s="31"/>
      <c r="AK24" s="31"/>
      <c r="AL24" s="31"/>
      <c r="AM24" s="31"/>
      <c r="AN24" s="31"/>
      <c r="AO24" s="31"/>
      <c r="AP24" s="28"/>
      <c r="AQ24" s="27"/>
      <c r="AR24" s="31"/>
      <c r="AS24" s="31"/>
      <c r="AT24" s="31"/>
      <c r="AU24" s="31"/>
      <c r="AV24" s="31"/>
      <c r="AW24" s="31"/>
      <c r="AX24" s="28"/>
      <c r="AY24" s="27"/>
      <c r="AZ24" s="31"/>
      <c r="BA24" s="31"/>
      <c r="BB24" s="31"/>
      <c r="BC24" s="31"/>
      <c r="BD24" s="31"/>
      <c r="BE24" s="31"/>
      <c r="BF24" s="33"/>
      <c r="BG24" s="34"/>
      <c r="BH24" s="31"/>
      <c r="BI24" s="31"/>
      <c r="BJ24" s="31"/>
      <c r="BK24" s="31"/>
      <c r="BL24" s="31"/>
      <c r="BM24" s="31"/>
      <c r="BN24" s="31"/>
      <c r="BO24" s="31"/>
      <c r="BP24" s="31"/>
      <c r="BQ24" s="31"/>
      <c r="BR24" s="31"/>
      <c r="BS24" s="31"/>
      <c r="BT24" s="31"/>
      <c r="BU24" s="28"/>
      <c r="BV24" s="27"/>
      <c r="BW24" s="31"/>
      <c r="BX24" s="53"/>
      <c r="BY24" s="28"/>
      <c r="BZ24" s="35"/>
      <c r="CA24" s="31"/>
      <c r="CB24" s="31"/>
      <c r="CC24" s="31"/>
      <c r="CD24" s="31"/>
      <c r="CE24" s="31"/>
      <c r="CF24" s="31"/>
      <c r="CG24" s="31"/>
      <c r="CH24" s="31"/>
      <c r="CI24" s="31"/>
      <c r="CJ24" s="31"/>
    </row>
    <row r="25" spans="1:88" s="126" customFormat="1">
      <c r="A25" s="125">
        <v>22</v>
      </c>
      <c r="B25" s="27"/>
      <c r="C25" s="31"/>
      <c r="D25" s="31"/>
      <c r="E25" s="28"/>
      <c r="F25" s="50"/>
      <c r="G25" s="29"/>
      <c r="H25" s="29"/>
      <c r="I25" s="30"/>
      <c r="J25" s="31"/>
      <c r="K25" s="53"/>
      <c r="L25" s="31"/>
      <c r="M25" s="31"/>
      <c r="N25" s="31"/>
      <c r="O25" s="31"/>
      <c r="P25" s="31"/>
      <c r="Q25" s="31"/>
      <c r="R25" s="28"/>
      <c r="S25" s="27"/>
      <c r="T25" s="31"/>
      <c r="U25" s="31"/>
      <c r="V25" s="31"/>
      <c r="W25" s="31"/>
      <c r="X25" s="31"/>
      <c r="Y25" s="31"/>
      <c r="Z25" s="31"/>
      <c r="AA25" s="32"/>
      <c r="AB25" s="32"/>
      <c r="AC25" s="97"/>
      <c r="AD25" s="97"/>
      <c r="AE25" s="97"/>
      <c r="AF25" s="32"/>
      <c r="AG25" s="93"/>
      <c r="AH25" s="27"/>
      <c r="AI25" s="31"/>
      <c r="AJ25" s="31"/>
      <c r="AK25" s="31"/>
      <c r="AL25" s="31"/>
      <c r="AM25" s="31"/>
      <c r="AN25" s="31"/>
      <c r="AO25" s="31"/>
      <c r="AP25" s="28"/>
      <c r="AQ25" s="27"/>
      <c r="AR25" s="31"/>
      <c r="AS25" s="31"/>
      <c r="AT25" s="31"/>
      <c r="AU25" s="31"/>
      <c r="AV25" s="31"/>
      <c r="AW25" s="31"/>
      <c r="AX25" s="28"/>
      <c r="AY25" s="27"/>
      <c r="AZ25" s="31"/>
      <c r="BA25" s="31"/>
      <c r="BB25" s="31"/>
      <c r="BC25" s="31"/>
      <c r="BD25" s="31"/>
      <c r="BE25" s="31"/>
      <c r="BF25" s="33"/>
      <c r="BG25" s="34"/>
      <c r="BH25" s="31"/>
      <c r="BI25" s="31"/>
      <c r="BJ25" s="31"/>
      <c r="BK25" s="31"/>
      <c r="BL25" s="31"/>
      <c r="BM25" s="31"/>
      <c r="BN25" s="31"/>
      <c r="BO25" s="31"/>
      <c r="BP25" s="31"/>
      <c r="BQ25" s="31"/>
      <c r="BR25" s="31"/>
      <c r="BS25" s="31"/>
      <c r="BT25" s="31"/>
      <c r="BU25" s="28"/>
      <c r="BV25" s="27"/>
      <c r="BW25" s="31"/>
      <c r="BX25" s="53"/>
      <c r="BY25" s="28"/>
      <c r="BZ25" s="35"/>
      <c r="CA25" s="31"/>
      <c r="CB25" s="31"/>
      <c r="CC25" s="31"/>
      <c r="CD25" s="31"/>
      <c r="CE25" s="31"/>
      <c r="CF25" s="31"/>
      <c r="CG25" s="31"/>
      <c r="CH25" s="31"/>
      <c r="CI25" s="31"/>
      <c r="CJ25" s="31"/>
    </row>
    <row r="26" spans="1:88" s="126" customFormat="1">
      <c r="A26" s="125">
        <v>23</v>
      </c>
      <c r="B26" s="27"/>
      <c r="C26" s="31"/>
      <c r="D26" s="31"/>
      <c r="E26" s="28"/>
      <c r="F26" s="50"/>
      <c r="G26" s="29"/>
      <c r="H26" s="29"/>
      <c r="I26" s="30"/>
      <c r="J26" s="31"/>
      <c r="K26" s="53"/>
      <c r="L26" s="31"/>
      <c r="M26" s="31"/>
      <c r="N26" s="31"/>
      <c r="O26" s="31"/>
      <c r="P26" s="31"/>
      <c r="Q26" s="31"/>
      <c r="R26" s="28"/>
      <c r="S26" s="27"/>
      <c r="T26" s="31"/>
      <c r="U26" s="31"/>
      <c r="V26" s="31"/>
      <c r="W26" s="31"/>
      <c r="X26" s="31"/>
      <c r="Y26" s="31"/>
      <c r="Z26" s="31"/>
      <c r="AA26" s="32"/>
      <c r="AB26" s="32"/>
      <c r="AC26" s="97"/>
      <c r="AD26" s="97"/>
      <c r="AE26" s="97"/>
      <c r="AF26" s="32"/>
      <c r="AG26" s="93"/>
      <c r="AH26" s="27"/>
      <c r="AI26" s="31"/>
      <c r="AJ26" s="31"/>
      <c r="AK26" s="31"/>
      <c r="AL26" s="31"/>
      <c r="AM26" s="31"/>
      <c r="AN26" s="31"/>
      <c r="AO26" s="31"/>
      <c r="AP26" s="28"/>
      <c r="AQ26" s="27"/>
      <c r="AR26" s="31"/>
      <c r="AS26" s="31"/>
      <c r="AT26" s="31"/>
      <c r="AU26" s="31"/>
      <c r="AV26" s="31"/>
      <c r="AW26" s="31"/>
      <c r="AX26" s="28"/>
      <c r="AY26" s="27"/>
      <c r="AZ26" s="31"/>
      <c r="BA26" s="31"/>
      <c r="BB26" s="31"/>
      <c r="BC26" s="31"/>
      <c r="BD26" s="31"/>
      <c r="BE26" s="31"/>
      <c r="BF26" s="33"/>
      <c r="BG26" s="34"/>
      <c r="BH26" s="31"/>
      <c r="BI26" s="31"/>
      <c r="BJ26" s="31"/>
      <c r="BK26" s="31"/>
      <c r="BL26" s="31"/>
      <c r="BM26" s="31"/>
      <c r="BN26" s="31"/>
      <c r="BO26" s="31"/>
      <c r="BP26" s="31"/>
      <c r="BQ26" s="31"/>
      <c r="BR26" s="31"/>
      <c r="BS26" s="31"/>
      <c r="BT26" s="31"/>
      <c r="BU26" s="28"/>
      <c r="BV26" s="27"/>
      <c r="BW26" s="31"/>
      <c r="BX26" s="53"/>
      <c r="BY26" s="28"/>
      <c r="BZ26" s="35"/>
      <c r="CA26" s="31"/>
      <c r="CB26" s="31"/>
      <c r="CC26" s="31"/>
      <c r="CD26" s="31"/>
      <c r="CE26" s="31"/>
      <c r="CF26" s="31"/>
      <c r="CG26" s="31"/>
      <c r="CH26" s="31"/>
      <c r="CI26" s="31"/>
      <c r="CJ26" s="31"/>
    </row>
    <row r="27" spans="1:88" s="126" customFormat="1">
      <c r="A27" s="125">
        <v>24</v>
      </c>
      <c r="B27" s="27"/>
      <c r="C27" s="31"/>
      <c r="D27" s="31"/>
      <c r="E27" s="28"/>
      <c r="F27" s="50"/>
      <c r="G27" s="29"/>
      <c r="H27" s="29"/>
      <c r="I27" s="30"/>
      <c r="J27" s="31"/>
      <c r="K27" s="53"/>
      <c r="L27" s="31"/>
      <c r="M27" s="31"/>
      <c r="N27" s="31"/>
      <c r="O27" s="31"/>
      <c r="P27" s="31"/>
      <c r="Q27" s="31"/>
      <c r="R27" s="28"/>
      <c r="S27" s="27"/>
      <c r="T27" s="31"/>
      <c r="U27" s="31"/>
      <c r="V27" s="31"/>
      <c r="W27" s="31"/>
      <c r="X27" s="31"/>
      <c r="Y27" s="31"/>
      <c r="Z27" s="31"/>
      <c r="AA27" s="32"/>
      <c r="AB27" s="32"/>
      <c r="AC27" s="97"/>
      <c r="AD27" s="97"/>
      <c r="AE27" s="97"/>
      <c r="AF27" s="32"/>
      <c r="AG27" s="93"/>
      <c r="AH27" s="27"/>
      <c r="AI27" s="31"/>
      <c r="AJ27" s="31"/>
      <c r="AK27" s="31"/>
      <c r="AL27" s="31"/>
      <c r="AM27" s="31"/>
      <c r="AN27" s="31"/>
      <c r="AO27" s="31"/>
      <c r="AP27" s="28"/>
      <c r="AQ27" s="27"/>
      <c r="AR27" s="31"/>
      <c r="AS27" s="31"/>
      <c r="AT27" s="31"/>
      <c r="AU27" s="31"/>
      <c r="AV27" s="31"/>
      <c r="AW27" s="31"/>
      <c r="AX27" s="28"/>
      <c r="AY27" s="27"/>
      <c r="AZ27" s="31"/>
      <c r="BA27" s="31"/>
      <c r="BB27" s="31"/>
      <c r="BC27" s="31"/>
      <c r="BD27" s="31"/>
      <c r="BE27" s="31"/>
      <c r="BF27" s="33"/>
      <c r="BG27" s="34"/>
      <c r="BH27" s="31"/>
      <c r="BI27" s="31"/>
      <c r="BJ27" s="31"/>
      <c r="BK27" s="31"/>
      <c r="BL27" s="31"/>
      <c r="BM27" s="31"/>
      <c r="BN27" s="31"/>
      <c r="BO27" s="31"/>
      <c r="BP27" s="31"/>
      <c r="BQ27" s="31"/>
      <c r="BR27" s="31"/>
      <c r="BS27" s="31"/>
      <c r="BT27" s="31"/>
      <c r="BU27" s="28"/>
      <c r="BV27" s="27"/>
      <c r="BW27" s="31"/>
      <c r="BX27" s="53"/>
      <c r="BY27" s="28"/>
      <c r="BZ27" s="35"/>
      <c r="CA27" s="31"/>
      <c r="CB27" s="31"/>
      <c r="CC27" s="31"/>
      <c r="CD27" s="31"/>
      <c r="CE27" s="31"/>
      <c r="CF27" s="31"/>
      <c r="CG27" s="31"/>
      <c r="CH27" s="31"/>
      <c r="CI27" s="31"/>
      <c r="CJ27" s="31"/>
    </row>
    <row r="28" spans="1:88" s="126" customFormat="1">
      <c r="A28" s="125">
        <v>25</v>
      </c>
      <c r="B28" s="27"/>
      <c r="C28" s="31"/>
      <c r="D28" s="31"/>
      <c r="E28" s="28"/>
      <c r="F28" s="50"/>
      <c r="G28" s="29"/>
      <c r="H28" s="29"/>
      <c r="I28" s="30"/>
      <c r="J28" s="31"/>
      <c r="K28" s="53"/>
      <c r="L28" s="31"/>
      <c r="M28" s="31"/>
      <c r="N28" s="31"/>
      <c r="O28" s="31"/>
      <c r="P28" s="31"/>
      <c r="Q28" s="31"/>
      <c r="R28" s="28"/>
      <c r="S28" s="27"/>
      <c r="T28" s="31"/>
      <c r="U28" s="31"/>
      <c r="V28" s="31"/>
      <c r="W28" s="31"/>
      <c r="X28" s="31"/>
      <c r="Y28" s="31"/>
      <c r="Z28" s="31"/>
      <c r="AA28" s="32"/>
      <c r="AB28" s="32"/>
      <c r="AC28" s="97"/>
      <c r="AD28" s="97"/>
      <c r="AE28" s="97"/>
      <c r="AF28" s="32"/>
      <c r="AG28" s="93"/>
      <c r="AH28" s="27"/>
      <c r="AI28" s="31"/>
      <c r="AJ28" s="31"/>
      <c r="AK28" s="31"/>
      <c r="AL28" s="31"/>
      <c r="AM28" s="31"/>
      <c r="AN28" s="31"/>
      <c r="AO28" s="31"/>
      <c r="AP28" s="28"/>
      <c r="AQ28" s="27"/>
      <c r="AR28" s="31"/>
      <c r="AS28" s="31"/>
      <c r="AT28" s="31"/>
      <c r="AU28" s="31"/>
      <c r="AV28" s="31"/>
      <c r="AW28" s="31"/>
      <c r="AX28" s="28"/>
      <c r="AY28" s="27"/>
      <c r="AZ28" s="31"/>
      <c r="BA28" s="31"/>
      <c r="BB28" s="31"/>
      <c r="BC28" s="31"/>
      <c r="BD28" s="31"/>
      <c r="BE28" s="31"/>
      <c r="BF28" s="33"/>
      <c r="BG28" s="34"/>
      <c r="BH28" s="31"/>
      <c r="BI28" s="31"/>
      <c r="BJ28" s="31"/>
      <c r="BK28" s="31"/>
      <c r="BL28" s="31"/>
      <c r="BM28" s="31"/>
      <c r="BN28" s="31"/>
      <c r="BO28" s="31"/>
      <c r="BP28" s="31"/>
      <c r="BQ28" s="31"/>
      <c r="BR28" s="31"/>
      <c r="BS28" s="31"/>
      <c r="BT28" s="31"/>
      <c r="BU28" s="28"/>
      <c r="BV28" s="27"/>
      <c r="BW28" s="31"/>
      <c r="BX28" s="53"/>
      <c r="BY28" s="28"/>
      <c r="BZ28" s="35"/>
      <c r="CA28" s="31"/>
      <c r="CB28" s="31"/>
      <c r="CC28" s="31"/>
      <c r="CD28" s="31"/>
      <c r="CE28" s="31"/>
      <c r="CF28" s="31"/>
      <c r="CG28" s="31"/>
      <c r="CH28" s="31"/>
      <c r="CI28" s="31"/>
      <c r="CJ28" s="31"/>
    </row>
    <row r="29" spans="1:88" s="126" customFormat="1">
      <c r="A29" s="125">
        <v>26</v>
      </c>
      <c r="B29" s="27"/>
      <c r="C29" s="31"/>
      <c r="D29" s="31"/>
      <c r="E29" s="28"/>
      <c r="F29" s="50"/>
      <c r="G29" s="29"/>
      <c r="H29" s="29"/>
      <c r="I29" s="30"/>
      <c r="J29" s="31"/>
      <c r="K29" s="53"/>
      <c r="L29" s="31"/>
      <c r="M29" s="31"/>
      <c r="N29" s="31"/>
      <c r="O29" s="31"/>
      <c r="P29" s="31"/>
      <c r="Q29" s="31"/>
      <c r="R29" s="28"/>
      <c r="S29" s="27"/>
      <c r="T29" s="31"/>
      <c r="U29" s="31"/>
      <c r="V29" s="31"/>
      <c r="W29" s="31"/>
      <c r="X29" s="31"/>
      <c r="Y29" s="31"/>
      <c r="Z29" s="31"/>
      <c r="AA29" s="32"/>
      <c r="AB29" s="32"/>
      <c r="AC29" s="97"/>
      <c r="AD29" s="97"/>
      <c r="AE29" s="97"/>
      <c r="AF29" s="32"/>
      <c r="AG29" s="93"/>
      <c r="AH29" s="27"/>
      <c r="AI29" s="31"/>
      <c r="AJ29" s="31"/>
      <c r="AK29" s="31"/>
      <c r="AL29" s="31"/>
      <c r="AM29" s="31"/>
      <c r="AN29" s="31"/>
      <c r="AO29" s="31"/>
      <c r="AP29" s="28"/>
      <c r="AQ29" s="27"/>
      <c r="AR29" s="31"/>
      <c r="AS29" s="31"/>
      <c r="AT29" s="31"/>
      <c r="AU29" s="31"/>
      <c r="AV29" s="31"/>
      <c r="AW29" s="31"/>
      <c r="AX29" s="28"/>
      <c r="AY29" s="27"/>
      <c r="AZ29" s="31"/>
      <c r="BA29" s="31"/>
      <c r="BB29" s="31"/>
      <c r="BC29" s="31"/>
      <c r="BD29" s="31"/>
      <c r="BE29" s="31"/>
      <c r="BF29" s="33"/>
      <c r="BG29" s="34"/>
      <c r="BH29" s="31"/>
      <c r="BI29" s="31"/>
      <c r="BJ29" s="31"/>
      <c r="BK29" s="31"/>
      <c r="BL29" s="31"/>
      <c r="BM29" s="31"/>
      <c r="BN29" s="31"/>
      <c r="BO29" s="31"/>
      <c r="BP29" s="31"/>
      <c r="BQ29" s="31"/>
      <c r="BR29" s="31"/>
      <c r="BS29" s="31"/>
      <c r="BT29" s="31"/>
      <c r="BU29" s="28"/>
      <c r="BV29" s="27"/>
      <c r="BW29" s="31"/>
      <c r="BX29" s="53"/>
      <c r="BY29" s="28"/>
      <c r="BZ29" s="35"/>
      <c r="CA29" s="31"/>
      <c r="CB29" s="31"/>
      <c r="CC29" s="31"/>
      <c r="CD29" s="31"/>
      <c r="CE29" s="31"/>
      <c r="CF29" s="31"/>
      <c r="CG29" s="31"/>
      <c r="CH29" s="31"/>
      <c r="CI29" s="31"/>
      <c r="CJ29" s="31"/>
    </row>
    <row r="30" spans="1:88" s="126" customFormat="1">
      <c r="A30" s="125">
        <v>27</v>
      </c>
      <c r="B30" s="27"/>
      <c r="C30" s="31"/>
      <c r="D30" s="31"/>
      <c r="E30" s="28"/>
      <c r="F30" s="50"/>
      <c r="G30" s="29"/>
      <c r="H30" s="29"/>
      <c r="I30" s="30"/>
      <c r="J30" s="31"/>
      <c r="K30" s="53"/>
      <c r="L30" s="31"/>
      <c r="M30" s="31"/>
      <c r="N30" s="31"/>
      <c r="O30" s="31"/>
      <c r="P30" s="31"/>
      <c r="Q30" s="31"/>
      <c r="R30" s="28"/>
      <c r="S30" s="27"/>
      <c r="T30" s="31"/>
      <c r="U30" s="31"/>
      <c r="V30" s="31"/>
      <c r="W30" s="31"/>
      <c r="X30" s="31"/>
      <c r="Y30" s="31"/>
      <c r="Z30" s="31"/>
      <c r="AA30" s="32"/>
      <c r="AB30" s="32"/>
      <c r="AC30" s="97"/>
      <c r="AD30" s="97"/>
      <c r="AE30" s="97"/>
      <c r="AF30" s="32"/>
      <c r="AG30" s="93"/>
      <c r="AH30" s="27"/>
      <c r="AI30" s="31"/>
      <c r="AJ30" s="31"/>
      <c r="AK30" s="31"/>
      <c r="AL30" s="31"/>
      <c r="AM30" s="31"/>
      <c r="AN30" s="31"/>
      <c r="AO30" s="31"/>
      <c r="AP30" s="28"/>
      <c r="AQ30" s="27"/>
      <c r="AR30" s="31"/>
      <c r="AS30" s="31"/>
      <c r="AT30" s="31"/>
      <c r="AU30" s="31"/>
      <c r="AV30" s="31"/>
      <c r="AW30" s="31"/>
      <c r="AX30" s="28"/>
      <c r="AY30" s="27"/>
      <c r="AZ30" s="31"/>
      <c r="BA30" s="31"/>
      <c r="BB30" s="31"/>
      <c r="BC30" s="31"/>
      <c r="BD30" s="31"/>
      <c r="BE30" s="31"/>
      <c r="BF30" s="33"/>
      <c r="BG30" s="34"/>
      <c r="BH30" s="31"/>
      <c r="BI30" s="31"/>
      <c r="BJ30" s="31"/>
      <c r="BK30" s="31"/>
      <c r="BL30" s="31"/>
      <c r="BM30" s="31"/>
      <c r="BN30" s="31"/>
      <c r="BO30" s="31"/>
      <c r="BP30" s="31"/>
      <c r="BQ30" s="31"/>
      <c r="BR30" s="31"/>
      <c r="BS30" s="31"/>
      <c r="BT30" s="31"/>
      <c r="BU30" s="28"/>
      <c r="BV30" s="27"/>
      <c r="BW30" s="31"/>
      <c r="BX30" s="53"/>
      <c r="BY30" s="28"/>
      <c r="BZ30" s="35"/>
      <c r="CA30" s="31"/>
      <c r="CB30" s="31"/>
      <c r="CC30" s="31"/>
      <c r="CD30" s="31"/>
      <c r="CE30" s="31"/>
      <c r="CF30" s="31"/>
      <c r="CG30" s="31"/>
      <c r="CH30" s="31"/>
      <c r="CI30" s="31"/>
      <c r="CJ30" s="31"/>
    </row>
    <row r="31" spans="1:88" s="126" customFormat="1">
      <c r="A31" s="125">
        <v>28</v>
      </c>
      <c r="B31" s="27"/>
      <c r="C31" s="31"/>
      <c r="D31" s="31"/>
      <c r="E31" s="28"/>
      <c r="F31" s="50"/>
      <c r="G31" s="29"/>
      <c r="H31" s="29"/>
      <c r="I31" s="30"/>
      <c r="J31" s="31"/>
      <c r="K31" s="53"/>
      <c r="L31" s="31"/>
      <c r="M31" s="31"/>
      <c r="N31" s="31"/>
      <c r="O31" s="31"/>
      <c r="P31" s="31"/>
      <c r="Q31" s="31"/>
      <c r="R31" s="28"/>
      <c r="S31" s="27"/>
      <c r="T31" s="31"/>
      <c r="U31" s="31"/>
      <c r="V31" s="31"/>
      <c r="W31" s="31"/>
      <c r="X31" s="31"/>
      <c r="Y31" s="31"/>
      <c r="Z31" s="31"/>
      <c r="AA31" s="32"/>
      <c r="AB31" s="32"/>
      <c r="AC31" s="97"/>
      <c r="AD31" s="97"/>
      <c r="AE31" s="97"/>
      <c r="AF31" s="32"/>
      <c r="AG31" s="93"/>
      <c r="AH31" s="27"/>
      <c r="AI31" s="31"/>
      <c r="AJ31" s="31"/>
      <c r="AK31" s="31"/>
      <c r="AL31" s="31"/>
      <c r="AM31" s="31"/>
      <c r="AN31" s="31"/>
      <c r="AO31" s="31"/>
      <c r="AP31" s="28"/>
      <c r="AQ31" s="27"/>
      <c r="AR31" s="31"/>
      <c r="AS31" s="31"/>
      <c r="AT31" s="31"/>
      <c r="AU31" s="31"/>
      <c r="AV31" s="31"/>
      <c r="AW31" s="31"/>
      <c r="AX31" s="28"/>
      <c r="AY31" s="27"/>
      <c r="AZ31" s="31"/>
      <c r="BA31" s="31"/>
      <c r="BB31" s="31"/>
      <c r="BC31" s="31"/>
      <c r="BD31" s="31"/>
      <c r="BE31" s="31"/>
      <c r="BF31" s="33"/>
      <c r="BG31" s="34"/>
      <c r="BH31" s="31"/>
      <c r="BI31" s="31"/>
      <c r="BJ31" s="31"/>
      <c r="BK31" s="31"/>
      <c r="BL31" s="31"/>
      <c r="BM31" s="31"/>
      <c r="BN31" s="31"/>
      <c r="BO31" s="31"/>
      <c r="BP31" s="31"/>
      <c r="BQ31" s="31"/>
      <c r="BR31" s="31"/>
      <c r="BS31" s="31"/>
      <c r="BT31" s="31"/>
      <c r="BU31" s="28"/>
      <c r="BV31" s="27"/>
      <c r="BW31" s="31"/>
      <c r="BX31" s="53"/>
      <c r="BY31" s="28"/>
      <c r="BZ31" s="35"/>
      <c r="CA31" s="31"/>
      <c r="CB31" s="31"/>
      <c r="CC31" s="31"/>
      <c r="CD31" s="31"/>
      <c r="CE31" s="31"/>
      <c r="CF31" s="31"/>
      <c r="CG31" s="31"/>
      <c r="CH31" s="31"/>
      <c r="CI31" s="31"/>
      <c r="CJ31" s="31"/>
    </row>
    <row r="32" spans="1:88" s="126" customFormat="1">
      <c r="A32" s="125">
        <v>29</v>
      </c>
      <c r="B32" s="27"/>
      <c r="C32" s="31"/>
      <c r="D32" s="31"/>
      <c r="E32" s="28"/>
      <c r="F32" s="50"/>
      <c r="G32" s="29"/>
      <c r="H32" s="29"/>
      <c r="I32" s="30"/>
      <c r="J32" s="31"/>
      <c r="K32" s="53"/>
      <c r="L32" s="31"/>
      <c r="M32" s="31"/>
      <c r="N32" s="31"/>
      <c r="O32" s="31"/>
      <c r="P32" s="31"/>
      <c r="Q32" s="31"/>
      <c r="R32" s="28"/>
      <c r="S32" s="27"/>
      <c r="T32" s="31"/>
      <c r="U32" s="31"/>
      <c r="V32" s="31"/>
      <c r="W32" s="31"/>
      <c r="X32" s="31"/>
      <c r="Y32" s="31"/>
      <c r="Z32" s="31"/>
      <c r="AA32" s="32"/>
      <c r="AB32" s="32"/>
      <c r="AC32" s="97"/>
      <c r="AD32" s="97"/>
      <c r="AE32" s="97"/>
      <c r="AF32" s="32"/>
      <c r="AG32" s="93"/>
      <c r="AH32" s="27"/>
      <c r="AI32" s="31"/>
      <c r="AJ32" s="31"/>
      <c r="AK32" s="31"/>
      <c r="AL32" s="31"/>
      <c r="AM32" s="31"/>
      <c r="AN32" s="31"/>
      <c r="AO32" s="31"/>
      <c r="AP32" s="28"/>
      <c r="AQ32" s="27"/>
      <c r="AR32" s="31"/>
      <c r="AS32" s="31"/>
      <c r="AT32" s="31"/>
      <c r="AU32" s="31"/>
      <c r="AV32" s="31"/>
      <c r="AW32" s="31"/>
      <c r="AX32" s="28"/>
      <c r="AY32" s="27"/>
      <c r="AZ32" s="31"/>
      <c r="BA32" s="31"/>
      <c r="BB32" s="31"/>
      <c r="BC32" s="31"/>
      <c r="BD32" s="31"/>
      <c r="BE32" s="31"/>
      <c r="BF32" s="33"/>
      <c r="BG32" s="34"/>
      <c r="BH32" s="31"/>
      <c r="BI32" s="31"/>
      <c r="BJ32" s="31"/>
      <c r="BK32" s="31"/>
      <c r="BL32" s="31"/>
      <c r="BM32" s="31"/>
      <c r="BN32" s="31"/>
      <c r="BO32" s="31"/>
      <c r="BP32" s="31"/>
      <c r="BQ32" s="31"/>
      <c r="BR32" s="31"/>
      <c r="BS32" s="31"/>
      <c r="BT32" s="31"/>
      <c r="BU32" s="28"/>
      <c r="BV32" s="27"/>
      <c r="BW32" s="31"/>
      <c r="BX32" s="53"/>
      <c r="BY32" s="28"/>
      <c r="BZ32" s="35"/>
      <c r="CA32" s="31"/>
      <c r="CB32" s="31"/>
      <c r="CC32" s="31"/>
      <c r="CD32" s="31"/>
      <c r="CE32" s="31"/>
      <c r="CF32" s="31"/>
      <c r="CG32" s="31"/>
      <c r="CH32" s="31"/>
      <c r="CI32" s="31"/>
      <c r="CJ32" s="31"/>
    </row>
    <row r="33" spans="1:88" s="126" customFormat="1">
      <c r="A33" s="125">
        <v>30</v>
      </c>
      <c r="B33" s="27"/>
      <c r="C33" s="31"/>
      <c r="D33" s="31"/>
      <c r="E33" s="28"/>
      <c r="F33" s="50"/>
      <c r="G33" s="29"/>
      <c r="H33" s="29"/>
      <c r="I33" s="30"/>
      <c r="J33" s="31"/>
      <c r="K33" s="53"/>
      <c r="L33" s="31"/>
      <c r="M33" s="31"/>
      <c r="N33" s="31"/>
      <c r="O33" s="31"/>
      <c r="P33" s="31"/>
      <c r="Q33" s="31"/>
      <c r="R33" s="28"/>
      <c r="S33" s="27"/>
      <c r="T33" s="31"/>
      <c r="U33" s="31"/>
      <c r="V33" s="31"/>
      <c r="W33" s="31"/>
      <c r="X33" s="31"/>
      <c r="Y33" s="31"/>
      <c r="Z33" s="31"/>
      <c r="AA33" s="32"/>
      <c r="AB33" s="32"/>
      <c r="AC33" s="97"/>
      <c r="AD33" s="97"/>
      <c r="AE33" s="97"/>
      <c r="AF33" s="32"/>
      <c r="AG33" s="93"/>
      <c r="AH33" s="27"/>
      <c r="AI33" s="31"/>
      <c r="AJ33" s="31"/>
      <c r="AK33" s="31"/>
      <c r="AL33" s="31"/>
      <c r="AM33" s="31"/>
      <c r="AN33" s="31"/>
      <c r="AO33" s="31"/>
      <c r="AP33" s="28"/>
      <c r="AQ33" s="27"/>
      <c r="AR33" s="31"/>
      <c r="AS33" s="31"/>
      <c r="AT33" s="31"/>
      <c r="AU33" s="31"/>
      <c r="AV33" s="31"/>
      <c r="AW33" s="31"/>
      <c r="AX33" s="28"/>
      <c r="AY33" s="27"/>
      <c r="AZ33" s="31"/>
      <c r="BA33" s="31"/>
      <c r="BB33" s="31"/>
      <c r="BC33" s="31"/>
      <c r="BD33" s="31"/>
      <c r="BE33" s="31"/>
      <c r="BF33" s="33"/>
      <c r="BG33" s="34"/>
      <c r="BH33" s="31"/>
      <c r="BI33" s="31"/>
      <c r="BJ33" s="31"/>
      <c r="BK33" s="31"/>
      <c r="BL33" s="31"/>
      <c r="BM33" s="31"/>
      <c r="BN33" s="31"/>
      <c r="BO33" s="31"/>
      <c r="BP33" s="31"/>
      <c r="BQ33" s="31"/>
      <c r="BR33" s="31"/>
      <c r="BS33" s="31"/>
      <c r="BT33" s="31"/>
      <c r="BU33" s="28"/>
      <c r="BV33" s="27"/>
      <c r="BW33" s="31"/>
      <c r="BX33" s="53"/>
      <c r="BY33" s="28"/>
      <c r="BZ33" s="35"/>
      <c r="CA33" s="31"/>
      <c r="CB33" s="31"/>
      <c r="CC33" s="31"/>
      <c r="CD33" s="31"/>
      <c r="CE33" s="31"/>
      <c r="CF33" s="31"/>
      <c r="CG33" s="31"/>
      <c r="CH33" s="31"/>
      <c r="CI33" s="31"/>
      <c r="CJ33" s="31"/>
    </row>
    <row r="34" spans="1:88" s="126" customFormat="1">
      <c r="A34" s="125">
        <v>31</v>
      </c>
      <c r="B34" s="27"/>
      <c r="C34" s="31"/>
      <c r="D34" s="31"/>
      <c r="E34" s="28"/>
      <c r="F34" s="50"/>
      <c r="G34" s="29"/>
      <c r="H34" s="29"/>
      <c r="I34" s="30"/>
      <c r="J34" s="31"/>
      <c r="K34" s="53"/>
      <c r="L34" s="31"/>
      <c r="M34" s="31"/>
      <c r="N34" s="31"/>
      <c r="O34" s="31"/>
      <c r="P34" s="31"/>
      <c r="Q34" s="31"/>
      <c r="R34" s="28"/>
      <c r="S34" s="27"/>
      <c r="T34" s="31"/>
      <c r="U34" s="31"/>
      <c r="V34" s="31"/>
      <c r="W34" s="31"/>
      <c r="X34" s="31"/>
      <c r="Y34" s="31"/>
      <c r="Z34" s="31"/>
      <c r="AA34" s="32"/>
      <c r="AB34" s="32"/>
      <c r="AC34" s="97"/>
      <c r="AD34" s="97"/>
      <c r="AE34" s="97"/>
      <c r="AF34" s="32"/>
      <c r="AG34" s="93"/>
      <c r="AH34" s="27"/>
      <c r="AI34" s="31"/>
      <c r="AJ34" s="31"/>
      <c r="AK34" s="31"/>
      <c r="AL34" s="31"/>
      <c r="AM34" s="31"/>
      <c r="AN34" s="31"/>
      <c r="AO34" s="31"/>
      <c r="AP34" s="28"/>
      <c r="AQ34" s="27"/>
      <c r="AR34" s="31"/>
      <c r="AS34" s="31"/>
      <c r="AT34" s="31"/>
      <c r="AU34" s="31"/>
      <c r="AV34" s="31"/>
      <c r="AW34" s="31"/>
      <c r="AX34" s="28"/>
      <c r="AY34" s="27"/>
      <c r="AZ34" s="31"/>
      <c r="BA34" s="31"/>
      <c r="BB34" s="31"/>
      <c r="BC34" s="31"/>
      <c r="BD34" s="31"/>
      <c r="BE34" s="31"/>
      <c r="BF34" s="33"/>
      <c r="BG34" s="34"/>
      <c r="BH34" s="31"/>
      <c r="BI34" s="31"/>
      <c r="BJ34" s="31"/>
      <c r="BK34" s="31"/>
      <c r="BL34" s="31"/>
      <c r="BM34" s="31"/>
      <c r="BN34" s="31"/>
      <c r="BO34" s="31"/>
      <c r="BP34" s="31"/>
      <c r="BQ34" s="31"/>
      <c r="BR34" s="31"/>
      <c r="BS34" s="31"/>
      <c r="BT34" s="31"/>
      <c r="BU34" s="28"/>
      <c r="BV34" s="27"/>
      <c r="BW34" s="31"/>
      <c r="BX34" s="53"/>
      <c r="BY34" s="28"/>
      <c r="BZ34" s="35"/>
      <c r="CA34" s="31"/>
      <c r="CB34" s="31"/>
      <c r="CC34" s="31"/>
      <c r="CD34" s="31"/>
      <c r="CE34" s="31"/>
      <c r="CF34" s="31"/>
      <c r="CG34" s="31"/>
      <c r="CH34" s="31"/>
      <c r="CI34" s="31"/>
      <c r="CJ34" s="31"/>
    </row>
    <row r="35" spans="1:88" s="126" customFormat="1">
      <c r="A35" s="125">
        <v>32</v>
      </c>
      <c r="B35" s="27"/>
      <c r="C35" s="31"/>
      <c r="D35" s="31"/>
      <c r="E35" s="28"/>
      <c r="F35" s="50"/>
      <c r="G35" s="29"/>
      <c r="H35" s="29"/>
      <c r="I35" s="30"/>
      <c r="J35" s="31"/>
      <c r="K35" s="53"/>
      <c r="L35" s="31"/>
      <c r="M35" s="31"/>
      <c r="N35" s="31"/>
      <c r="O35" s="31"/>
      <c r="P35" s="31"/>
      <c r="Q35" s="31"/>
      <c r="R35" s="28"/>
      <c r="S35" s="27"/>
      <c r="T35" s="31"/>
      <c r="U35" s="31"/>
      <c r="V35" s="31"/>
      <c r="W35" s="31"/>
      <c r="X35" s="31"/>
      <c r="Y35" s="31"/>
      <c r="Z35" s="31"/>
      <c r="AA35" s="32"/>
      <c r="AB35" s="32"/>
      <c r="AC35" s="97"/>
      <c r="AD35" s="97"/>
      <c r="AE35" s="97"/>
      <c r="AF35" s="32"/>
      <c r="AG35" s="93"/>
      <c r="AH35" s="27"/>
      <c r="AI35" s="31"/>
      <c r="AJ35" s="31"/>
      <c r="AK35" s="31"/>
      <c r="AL35" s="31"/>
      <c r="AM35" s="31"/>
      <c r="AN35" s="31"/>
      <c r="AO35" s="31"/>
      <c r="AP35" s="28"/>
      <c r="AQ35" s="27"/>
      <c r="AR35" s="31"/>
      <c r="AS35" s="31"/>
      <c r="AT35" s="31"/>
      <c r="AU35" s="31"/>
      <c r="AV35" s="31"/>
      <c r="AW35" s="31"/>
      <c r="AX35" s="28"/>
      <c r="AY35" s="27"/>
      <c r="AZ35" s="31"/>
      <c r="BA35" s="31"/>
      <c r="BB35" s="31"/>
      <c r="BC35" s="31"/>
      <c r="BD35" s="31"/>
      <c r="BE35" s="31"/>
      <c r="BF35" s="33"/>
      <c r="BG35" s="34"/>
      <c r="BH35" s="31"/>
      <c r="BI35" s="31"/>
      <c r="BJ35" s="31"/>
      <c r="BK35" s="31"/>
      <c r="BL35" s="31"/>
      <c r="BM35" s="31"/>
      <c r="BN35" s="31"/>
      <c r="BO35" s="31"/>
      <c r="BP35" s="31"/>
      <c r="BQ35" s="31"/>
      <c r="BR35" s="31"/>
      <c r="BS35" s="31"/>
      <c r="BT35" s="31"/>
      <c r="BU35" s="28"/>
      <c r="BV35" s="27"/>
      <c r="BW35" s="31"/>
      <c r="BX35" s="53"/>
      <c r="BY35" s="28"/>
      <c r="BZ35" s="35"/>
      <c r="CA35" s="31"/>
      <c r="CB35" s="31"/>
      <c r="CC35" s="31"/>
      <c r="CD35" s="31"/>
      <c r="CE35" s="31"/>
      <c r="CF35" s="31"/>
      <c r="CG35" s="31"/>
      <c r="CH35" s="31"/>
      <c r="CI35" s="31"/>
      <c r="CJ35" s="31"/>
    </row>
    <row r="36" spans="1:88" s="126" customFormat="1">
      <c r="A36" s="125">
        <v>33</v>
      </c>
      <c r="B36" s="27"/>
      <c r="C36" s="31"/>
      <c r="D36" s="31"/>
      <c r="E36" s="28"/>
      <c r="F36" s="50"/>
      <c r="G36" s="29"/>
      <c r="H36" s="29"/>
      <c r="I36" s="30"/>
      <c r="J36" s="31"/>
      <c r="K36" s="53"/>
      <c r="L36" s="31"/>
      <c r="M36" s="31"/>
      <c r="N36" s="31"/>
      <c r="O36" s="31"/>
      <c r="P36" s="31"/>
      <c r="Q36" s="31"/>
      <c r="R36" s="28"/>
      <c r="S36" s="27"/>
      <c r="T36" s="31"/>
      <c r="U36" s="31"/>
      <c r="V36" s="31"/>
      <c r="W36" s="31"/>
      <c r="X36" s="31"/>
      <c r="Y36" s="31"/>
      <c r="Z36" s="31"/>
      <c r="AA36" s="32"/>
      <c r="AB36" s="32"/>
      <c r="AC36" s="97"/>
      <c r="AD36" s="97"/>
      <c r="AE36" s="97"/>
      <c r="AF36" s="32"/>
      <c r="AG36" s="93"/>
      <c r="AH36" s="27"/>
      <c r="AI36" s="31"/>
      <c r="AJ36" s="31"/>
      <c r="AK36" s="31"/>
      <c r="AL36" s="31"/>
      <c r="AM36" s="31"/>
      <c r="AN36" s="31"/>
      <c r="AO36" s="31"/>
      <c r="AP36" s="28"/>
      <c r="AQ36" s="27"/>
      <c r="AR36" s="31"/>
      <c r="AS36" s="31"/>
      <c r="AT36" s="31"/>
      <c r="AU36" s="31"/>
      <c r="AV36" s="31"/>
      <c r="AW36" s="31"/>
      <c r="AX36" s="28"/>
      <c r="AY36" s="27"/>
      <c r="AZ36" s="31"/>
      <c r="BA36" s="31"/>
      <c r="BB36" s="31"/>
      <c r="BC36" s="31"/>
      <c r="BD36" s="31"/>
      <c r="BE36" s="31"/>
      <c r="BF36" s="33"/>
      <c r="BG36" s="34"/>
      <c r="BH36" s="31"/>
      <c r="BI36" s="31"/>
      <c r="BJ36" s="31"/>
      <c r="BK36" s="31"/>
      <c r="BL36" s="31"/>
      <c r="BM36" s="31"/>
      <c r="BN36" s="31"/>
      <c r="BO36" s="31"/>
      <c r="BP36" s="31"/>
      <c r="BQ36" s="31"/>
      <c r="BR36" s="31"/>
      <c r="BS36" s="31"/>
      <c r="BT36" s="31"/>
      <c r="BU36" s="28"/>
      <c r="BV36" s="27"/>
      <c r="BW36" s="31"/>
      <c r="BX36" s="53"/>
      <c r="BY36" s="28"/>
      <c r="BZ36" s="35"/>
      <c r="CA36" s="31"/>
      <c r="CB36" s="31"/>
      <c r="CC36" s="31"/>
      <c r="CD36" s="31"/>
      <c r="CE36" s="31"/>
      <c r="CF36" s="31"/>
      <c r="CG36" s="31"/>
      <c r="CH36" s="31"/>
      <c r="CI36" s="31"/>
      <c r="CJ36" s="31"/>
    </row>
    <row r="37" spans="1:88" s="126" customFormat="1">
      <c r="A37" s="125">
        <v>34</v>
      </c>
      <c r="B37" s="27"/>
      <c r="C37" s="31"/>
      <c r="D37" s="31"/>
      <c r="E37" s="28"/>
      <c r="F37" s="50"/>
      <c r="G37" s="29"/>
      <c r="H37" s="29"/>
      <c r="I37" s="30"/>
      <c r="J37" s="31"/>
      <c r="K37" s="53"/>
      <c r="L37" s="31"/>
      <c r="M37" s="31"/>
      <c r="N37" s="31"/>
      <c r="O37" s="31"/>
      <c r="P37" s="31"/>
      <c r="Q37" s="31"/>
      <c r="R37" s="28"/>
      <c r="S37" s="27"/>
      <c r="T37" s="31"/>
      <c r="U37" s="31"/>
      <c r="V37" s="31"/>
      <c r="W37" s="31"/>
      <c r="X37" s="31"/>
      <c r="Y37" s="31"/>
      <c r="Z37" s="31"/>
      <c r="AA37" s="32"/>
      <c r="AB37" s="32"/>
      <c r="AC37" s="97"/>
      <c r="AD37" s="97"/>
      <c r="AE37" s="97"/>
      <c r="AF37" s="32"/>
      <c r="AG37" s="93"/>
      <c r="AH37" s="27"/>
      <c r="AI37" s="31"/>
      <c r="AJ37" s="31"/>
      <c r="AK37" s="31"/>
      <c r="AL37" s="31"/>
      <c r="AM37" s="31"/>
      <c r="AN37" s="31"/>
      <c r="AO37" s="31"/>
      <c r="AP37" s="28"/>
      <c r="AQ37" s="27"/>
      <c r="AR37" s="31"/>
      <c r="AS37" s="31"/>
      <c r="AT37" s="31"/>
      <c r="AU37" s="31"/>
      <c r="AV37" s="31"/>
      <c r="AW37" s="31"/>
      <c r="AX37" s="28"/>
      <c r="AY37" s="27"/>
      <c r="AZ37" s="31"/>
      <c r="BA37" s="31"/>
      <c r="BB37" s="31"/>
      <c r="BC37" s="31"/>
      <c r="BD37" s="31"/>
      <c r="BE37" s="31"/>
      <c r="BF37" s="33"/>
      <c r="BG37" s="34"/>
      <c r="BH37" s="31"/>
      <c r="BI37" s="31"/>
      <c r="BJ37" s="31"/>
      <c r="BK37" s="31"/>
      <c r="BL37" s="31"/>
      <c r="BM37" s="31"/>
      <c r="BN37" s="31"/>
      <c r="BO37" s="31"/>
      <c r="BP37" s="31"/>
      <c r="BQ37" s="31"/>
      <c r="BR37" s="31"/>
      <c r="BS37" s="31"/>
      <c r="BT37" s="31"/>
      <c r="BU37" s="28"/>
      <c r="BV37" s="27"/>
      <c r="BW37" s="31"/>
      <c r="BX37" s="53"/>
      <c r="BY37" s="28"/>
      <c r="BZ37" s="35"/>
      <c r="CA37" s="31"/>
      <c r="CB37" s="31"/>
      <c r="CC37" s="31"/>
      <c r="CD37" s="31"/>
      <c r="CE37" s="31"/>
      <c r="CF37" s="31"/>
      <c r="CG37" s="31"/>
      <c r="CH37" s="31"/>
      <c r="CI37" s="31"/>
      <c r="CJ37" s="31"/>
    </row>
    <row r="38" spans="1:88" s="126" customFormat="1">
      <c r="A38" s="125">
        <v>35</v>
      </c>
      <c r="B38" s="27"/>
      <c r="C38" s="31"/>
      <c r="D38" s="31"/>
      <c r="E38" s="28"/>
      <c r="F38" s="50"/>
      <c r="G38" s="29"/>
      <c r="H38" s="29"/>
      <c r="I38" s="30"/>
      <c r="J38" s="31"/>
      <c r="K38" s="53"/>
      <c r="L38" s="31"/>
      <c r="M38" s="31"/>
      <c r="N38" s="31"/>
      <c r="O38" s="31"/>
      <c r="P38" s="31"/>
      <c r="Q38" s="31"/>
      <c r="R38" s="28"/>
      <c r="S38" s="27"/>
      <c r="T38" s="31"/>
      <c r="U38" s="31"/>
      <c r="V38" s="31"/>
      <c r="W38" s="31"/>
      <c r="X38" s="31"/>
      <c r="Y38" s="31"/>
      <c r="Z38" s="31"/>
      <c r="AA38" s="32"/>
      <c r="AB38" s="32"/>
      <c r="AC38" s="97"/>
      <c r="AD38" s="97"/>
      <c r="AE38" s="97"/>
      <c r="AF38" s="32"/>
      <c r="AG38" s="93"/>
      <c r="AH38" s="27"/>
      <c r="AI38" s="31"/>
      <c r="AJ38" s="31"/>
      <c r="AK38" s="31"/>
      <c r="AL38" s="31"/>
      <c r="AM38" s="31"/>
      <c r="AN38" s="31"/>
      <c r="AO38" s="31"/>
      <c r="AP38" s="28"/>
      <c r="AQ38" s="27"/>
      <c r="AR38" s="31"/>
      <c r="AS38" s="31"/>
      <c r="AT38" s="31"/>
      <c r="AU38" s="31"/>
      <c r="AV38" s="31"/>
      <c r="AW38" s="31"/>
      <c r="AX38" s="28"/>
      <c r="AY38" s="27"/>
      <c r="AZ38" s="31"/>
      <c r="BA38" s="31"/>
      <c r="BB38" s="31"/>
      <c r="BC38" s="31"/>
      <c r="BD38" s="31"/>
      <c r="BE38" s="31"/>
      <c r="BF38" s="33"/>
      <c r="BG38" s="34"/>
      <c r="BH38" s="31"/>
      <c r="BI38" s="31"/>
      <c r="BJ38" s="31"/>
      <c r="BK38" s="31"/>
      <c r="BL38" s="31"/>
      <c r="BM38" s="31"/>
      <c r="BN38" s="31"/>
      <c r="BO38" s="31"/>
      <c r="BP38" s="31"/>
      <c r="BQ38" s="31"/>
      <c r="BR38" s="31"/>
      <c r="BS38" s="31"/>
      <c r="BT38" s="31"/>
      <c r="BU38" s="28"/>
      <c r="BV38" s="27"/>
      <c r="BW38" s="31"/>
      <c r="BX38" s="53"/>
      <c r="BY38" s="28"/>
      <c r="BZ38" s="35"/>
      <c r="CA38" s="31"/>
      <c r="CB38" s="31"/>
      <c r="CC38" s="31"/>
      <c r="CD38" s="31"/>
      <c r="CE38" s="31"/>
      <c r="CF38" s="31"/>
      <c r="CG38" s="31"/>
      <c r="CH38" s="31"/>
      <c r="CI38" s="31"/>
      <c r="CJ38" s="31"/>
    </row>
    <row r="39" spans="1:88" s="126" customFormat="1">
      <c r="A39" s="125">
        <v>36</v>
      </c>
      <c r="B39" s="27"/>
      <c r="C39" s="31"/>
      <c r="D39" s="31"/>
      <c r="E39" s="28"/>
      <c r="F39" s="50"/>
      <c r="G39" s="29"/>
      <c r="H39" s="29"/>
      <c r="I39" s="30"/>
      <c r="J39" s="31"/>
      <c r="K39" s="53"/>
      <c r="L39" s="31"/>
      <c r="M39" s="31"/>
      <c r="N39" s="31"/>
      <c r="O39" s="31"/>
      <c r="P39" s="31"/>
      <c r="Q39" s="31"/>
      <c r="R39" s="28"/>
      <c r="S39" s="27"/>
      <c r="T39" s="31"/>
      <c r="U39" s="31"/>
      <c r="V39" s="31"/>
      <c r="W39" s="31"/>
      <c r="X39" s="31"/>
      <c r="Y39" s="31"/>
      <c r="Z39" s="31"/>
      <c r="AA39" s="32"/>
      <c r="AB39" s="32"/>
      <c r="AC39" s="97"/>
      <c r="AD39" s="97"/>
      <c r="AE39" s="97"/>
      <c r="AF39" s="32"/>
      <c r="AG39" s="93"/>
      <c r="AH39" s="27"/>
      <c r="AI39" s="31"/>
      <c r="AJ39" s="31"/>
      <c r="AK39" s="31"/>
      <c r="AL39" s="31"/>
      <c r="AM39" s="31"/>
      <c r="AN39" s="31"/>
      <c r="AO39" s="31"/>
      <c r="AP39" s="28"/>
      <c r="AQ39" s="27"/>
      <c r="AR39" s="31"/>
      <c r="AS39" s="31"/>
      <c r="AT39" s="31"/>
      <c r="AU39" s="31"/>
      <c r="AV39" s="31"/>
      <c r="AW39" s="31"/>
      <c r="AX39" s="28"/>
      <c r="AY39" s="27"/>
      <c r="AZ39" s="31"/>
      <c r="BA39" s="31"/>
      <c r="BB39" s="31"/>
      <c r="BC39" s="31"/>
      <c r="BD39" s="31"/>
      <c r="BE39" s="31"/>
      <c r="BF39" s="33"/>
      <c r="BG39" s="34"/>
      <c r="BH39" s="31"/>
      <c r="BI39" s="31"/>
      <c r="BJ39" s="31"/>
      <c r="BK39" s="31"/>
      <c r="BL39" s="31"/>
      <c r="BM39" s="31"/>
      <c r="BN39" s="31"/>
      <c r="BO39" s="31"/>
      <c r="BP39" s="31"/>
      <c r="BQ39" s="31"/>
      <c r="BR39" s="31"/>
      <c r="BS39" s="31"/>
      <c r="BT39" s="31"/>
      <c r="BU39" s="28"/>
      <c r="BV39" s="27"/>
      <c r="BW39" s="31"/>
      <c r="BX39" s="53"/>
      <c r="BY39" s="28"/>
      <c r="BZ39" s="35"/>
      <c r="CA39" s="31"/>
      <c r="CB39" s="31"/>
      <c r="CC39" s="31"/>
      <c r="CD39" s="31"/>
      <c r="CE39" s="31"/>
      <c r="CF39" s="31"/>
      <c r="CG39" s="31"/>
      <c r="CH39" s="31"/>
      <c r="CI39" s="31"/>
      <c r="CJ39" s="31"/>
    </row>
    <row r="40" spans="1:88" s="126" customFormat="1">
      <c r="A40" s="125">
        <v>37</v>
      </c>
      <c r="B40" s="27"/>
      <c r="C40" s="31"/>
      <c r="D40" s="31"/>
      <c r="E40" s="28"/>
      <c r="F40" s="50"/>
      <c r="G40" s="29"/>
      <c r="H40" s="29"/>
      <c r="I40" s="30"/>
      <c r="J40" s="31"/>
      <c r="K40" s="53"/>
      <c r="L40" s="31"/>
      <c r="M40" s="31"/>
      <c r="N40" s="31"/>
      <c r="O40" s="31"/>
      <c r="P40" s="31"/>
      <c r="Q40" s="31"/>
      <c r="R40" s="28"/>
      <c r="S40" s="27"/>
      <c r="T40" s="31"/>
      <c r="U40" s="31"/>
      <c r="V40" s="31"/>
      <c r="W40" s="31"/>
      <c r="X40" s="31"/>
      <c r="Y40" s="31"/>
      <c r="Z40" s="31"/>
      <c r="AA40" s="32"/>
      <c r="AB40" s="32"/>
      <c r="AC40" s="97"/>
      <c r="AD40" s="97"/>
      <c r="AE40" s="97"/>
      <c r="AF40" s="32"/>
      <c r="AG40" s="93"/>
      <c r="AH40" s="27"/>
      <c r="AI40" s="31"/>
      <c r="AJ40" s="31"/>
      <c r="AK40" s="31"/>
      <c r="AL40" s="31"/>
      <c r="AM40" s="31"/>
      <c r="AN40" s="31"/>
      <c r="AO40" s="31"/>
      <c r="AP40" s="28"/>
      <c r="AQ40" s="27"/>
      <c r="AR40" s="31"/>
      <c r="AS40" s="31"/>
      <c r="AT40" s="31"/>
      <c r="AU40" s="31"/>
      <c r="AV40" s="31"/>
      <c r="AW40" s="31"/>
      <c r="AX40" s="28"/>
      <c r="AY40" s="27"/>
      <c r="AZ40" s="31"/>
      <c r="BA40" s="31"/>
      <c r="BB40" s="31"/>
      <c r="BC40" s="31"/>
      <c r="BD40" s="31"/>
      <c r="BE40" s="31"/>
      <c r="BF40" s="33"/>
      <c r="BG40" s="34"/>
      <c r="BH40" s="31"/>
      <c r="BI40" s="31"/>
      <c r="BJ40" s="31"/>
      <c r="BK40" s="31"/>
      <c r="BL40" s="31"/>
      <c r="BM40" s="31"/>
      <c r="BN40" s="31"/>
      <c r="BO40" s="31"/>
      <c r="BP40" s="31"/>
      <c r="BQ40" s="31"/>
      <c r="BR40" s="31"/>
      <c r="BS40" s="31"/>
      <c r="BT40" s="31"/>
      <c r="BU40" s="28"/>
      <c r="BV40" s="27"/>
      <c r="BW40" s="31"/>
      <c r="BX40" s="53"/>
      <c r="BY40" s="28"/>
      <c r="BZ40" s="35"/>
      <c r="CA40" s="31"/>
      <c r="CB40" s="31"/>
      <c r="CC40" s="31"/>
      <c r="CD40" s="31"/>
      <c r="CE40" s="31"/>
      <c r="CF40" s="31"/>
      <c r="CG40" s="31"/>
      <c r="CH40" s="31"/>
      <c r="CI40" s="31"/>
      <c r="CJ40" s="31"/>
    </row>
    <row r="41" spans="1:88" s="126" customFormat="1">
      <c r="A41" s="125">
        <v>38</v>
      </c>
      <c r="B41" s="27"/>
      <c r="C41" s="31"/>
      <c r="D41" s="31"/>
      <c r="E41" s="28"/>
      <c r="F41" s="50"/>
      <c r="G41" s="29"/>
      <c r="H41" s="29"/>
      <c r="I41" s="30"/>
      <c r="J41" s="31"/>
      <c r="K41" s="53"/>
      <c r="L41" s="31"/>
      <c r="M41" s="31"/>
      <c r="N41" s="31"/>
      <c r="O41" s="31"/>
      <c r="P41" s="31"/>
      <c r="Q41" s="31"/>
      <c r="R41" s="28"/>
      <c r="S41" s="27"/>
      <c r="T41" s="31"/>
      <c r="U41" s="31"/>
      <c r="V41" s="31"/>
      <c r="W41" s="31"/>
      <c r="X41" s="31"/>
      <c r="Y41" s="31"/>
      <c r="Z41" s="31"/>
      <c r="AA41" s="32"/>
      <c r="AB41" s="32"/>
      <c r="AC41" s="97"/>
      <c r="AD41" s="97"/>
      <c r="AE41" s="97"/>
      <c r="AF41" s="32"/>
      <c r="AG41" s="93"/>
      <c r="AH41" s="27"/>
      <c r="AI41" s="31"/>
      <c r="AJ41" s="31"/>
      <c r="AK41" s="31"/>
      <c r="AL41" s="31"/>
      <c r="AM41" s="31"/>
      <c r="AN41" s="31"/>
      <c r="AO41" s="31"/>
      <c r="AP41" s="28"/>
      <c r="AQ41" s="27"/>
      <c r="AR41" s="31"/>
      <c r="AS41" s="31"/>
      <c r="AT41" s="31"/>
      <c r="AU41" s="31"/>
      <c r="AV41" s="31"/>
      <c r="AW41" s="31"/>
      <c r="AX41" s="28"/>
      <c r="AY41" s="27"/>
      <c r="AZ41" s="31"/>
      <c r="BA41" s="31"/>
      <c r="BB41" s="31"/>
      <c r="BC41" s="31"/>
      <c r="BD41" s="31"/>
      <c r="BE41" s="31"/>
      <c r="BF41" s="33"/>
      <c r="BG41" s="34"/>
      <c r="BH41" s="31"/>
      <c r="BI41" s="31"/>
      <c r="BJ41" s="31"/>
      <c r="BK41" s="31"/>
      <c r="BL41" s="31"/>
      <c r="BM41" s="31"/>
      <c r="BN41" s="31"/>
      <c r="BO41" s="31"/>
      <c r="BP41" s="31"/>
      <c r="BQ41" s="31"/>
      <c r="BR41" s="31"/>
      <c r="BS41" s="31"/>
      <c r="BT41" s="31"/>
      <c r="BU41" s="28"/>
      <c r="BV41" s="27"/>
      <c r="BW41" s="31"/>
      <c r="BX41" s="53"/>
      <c r="BY41" s="28"/>
      <c r="BZ41" s="35"/>
      <c r="CA41" s="31"/>
      <c r="CB41" s="31"/>
      <c r="CC41" s="31"/>
      <c r="CD41" s="31"/>
      <c r="CE41" s="31"/>
      <c r="CF41" s="31"/>
      <c r="CG41" s="31"/>
      <c r="CH41" s="31"/>
      <c r="CI41" s="31"/>
      <c r="CJ41" s="31"/>
    </row>
    <row r="42" spans="1:88" s="126" customFormat="1">
      <c r="A42" s="125">
        <v>39</v>
      </c>
      <c r="B42" s="27"/>
      <c r="C42" s="31"/>
      <c r="D42" s="31"/>
      <c r="E42" s="28"/>
      <c r="F42" s="50"/>
      <c r="G42" s="29"/>
      <c r="H42" s="29"/>
      <c r="I42" s="30"/>
      <c r="J42" s="31"/>
      <c r="K42" s="53"/>
      <c r="L42" s="31"/>
      <c r="M42" s="31"/>
      <c r="N42" s="31"/>
      <c r="O42" s="31"/>
      <c r="P42" s="31"/>
      <c r="Q42" s="31"/>
      <c r="R42" s="28"/>
      <c r="S42" s="27"/>
      <c r="T42" s="31"/>
      <c r="U42" s="31"/>
      <c r="V42" s="31"/>
      <c r="W42" s="31"/>
      <c r="X42" s="31"/>
      <c r="Y42" s="31"/>
      <c r="Z42" s="31"/>
      <c r="AA42" s="32"/>
      <c r="AB42" s="32"/>
      <c r="AC42" s="97"/>
      <c r="AD42" s="97"/>
      <c r="AE42" s="97"/>
      <c r="AF42" s="32"/>
      <c r="AG42" s="93"/>
      <c r="AH42" s="27"/>
      <c r="AI42" s="31"/>
      <c r="AJ42" s="31"/>
      <c r="AK42" s="31"/>
      <c r="AL42" s="31"/>
      <c r="AM42" s="31"/>
      <c r="AN42" s="31"/>
      <c r="AO42" s="31"/>
      <c r="AP42" s="28"/>
      <c r="AQ42" s="27"/>
      <c r="AR42" s="31"/>
      <c r="AS42" s="31"/>
      <c r="AT42" s="31"/>
      <c r="AU42" s="31"/>
      <c r="AV42" s="31"/>
      <c r="AW42" s="31"/>
      <c r="AX42" s="28"/>
      <c r="AY42" s="27"/>
      <c r="AZ42" s="31"/>
      <c r="BA42" s="31"/>
      <c r="BB42" s="31"/>
      <c r="BC42" s="31"/>
      <c r="BD42" s="31"/>
      <c r="BE42" s="31"/>
      <c r="BF42" s="33"/>
      <c r="BG42" s="34"/>
      <c r="BH42" s="31"/>
      <c r="BI42" s="31"/>
      <c r="BJ42" s="31"/>
      <c r="BK42" s="31"/>
      <c r="BL42" s="31"/>
      <c r="BM42" s="31"/>
      <c r="BN42" s="31"/>
      <c r="BO42" s="31"/>
      <c r="BP42" s="31"/>
      <c r="BQ42" s="31"/>
      <c r="BR42" s="31"/>
      <c r="BS42" s="31"/>
      <c r="BT42" s="31"/>
      <c r="BU42" s="28"/>
      <c r="BV42" s="27"/>
      <c r="BW42" s="31"/>
      <c r="BX42" s="53"/>
      <c r="BY42" s="28"/>
      <c r="BZ42" s="35"/>
      <c r="CA42" s="31"/>
      <c r="CB42" s="31"/>
      <c r="CC42" s="31"/>
      <c r="CD42" s="31"/>
      <c r="CE42" s="31"/>
      <c r="CF42" s="31"/>
      <c r="CG42" s="31"/>
      <c r="CH42" s="31"/>
      <c r="CI42" s="31"/>
      <c r="CJ42" s="31"/>
    </row>
    <row r="43" spans="1:88" s="126" customFormat="1">
      <c r="A43" s="125">
        <v>40</v>
      </c>
      <c r="B43" s="27"/>
      <c r="C43" s="31"/>
      <c r="D43" s="31"/>
      <c r="E43" s="28"/>
      <c r="F43" s="50"/>
      <c r="G43" s="29"/>
      <c r="H43" s="29"/>
      <c r="I43" s="30"/>
      <c r="J43" s="31"/>
      <c r="K43" s="53"/>
      <c r="L43" s="31"/>
      <c r="M43" s="31"/>
      <c r="N43" s="31"/>
      <c r="O43" s="31"/>
      <c r="P43" s="31"/>
      <c r="Q43" s="31"/>
      <c r="R43" s="28"/>
      <c r="S43" s="27"/>
      <c r="T43" s="31"/>
      <c r="U43" s="31"/>
      <c r="V43" s="31"/>
      <c r="W43" s="31"/>
      <c r="X43" s="31"/>
      <c r="Y43" s="31"/>
      <c r="Z43" s="31"/>
      <c r="AA43" s="32"/>
      <c r="AB43" s="32"/>
      <c r="AC43" s="97"/>
      <c r="AD43" s="97"/>
      <c r="AE43" s="97"/>
      <c r="AF43" s="32"/>
      <c r="AG43" s="93"/>
      <c r="AH43" s="27"/>
      <c r="AI43" s="31"/>
      <c r="AJ43" s="31"/>
      <c r="AK43" s="31"/>
      <c r="AL43" s="31"/>
      <c r="AM43" s="31"/>
      <c r="AN43" s="31"/>
      <c r="AO43" s="31"/>
      <c r="AP43" s="28"/>
      <c r="AQ43" s="27"/>
      <c r="AR43" s="31"/>
      <c r="AS43" s="31"/>
      <c r="AT43" s="31"/>
      <c r="AU43" s="31"/>
      <c r="AV43" s="31"/>
      <c r="AW43" s="31"/>
      <c r="AX43" s="28"/>
      <c r="AY43" s="27"/>
      <c r="AZ43" s="31"/>
      <c r="BA43" s="31"/>
      <c r="BB43" s="31"/>
      <c r="BC43" s="31"/>
      <c r="BD43" s="31"/>
      <c r="BE43" s="31"/>
      <c r="BF43" s="33"/>
      <c r="BG43" s="34"/>
      <c r="BH43" s="31"/>
      <c r="BI43" s="31"/>
      <c r="BJ43" s="31"/>
      <c r="BK43" s="31"/>
      <c r="BL43" s="31"/>
      <c r="BM43" s="31"/>
      <c r="BN43" s="31"/>
      <c r="BO43" s="31"/>
      <c r="BP43" s="31"/>
      <c r="BQ43" s="31"/>
      <c r="BR43" s="31"/>
      <c r="BS43" s="31"/>
      <c r="BT43" s="31"/>
      <c r="BU43" s="28"/>
      <c r="BV43" s="27"/>
      <c r="BW43" s="31"/>
      <c r="BX43" s="53"/>
      <c r="BY43" s="28"/>
      <c r="BZ43" s="35"/>
      <c r="CA43" s="31"/>
      <c r="CB43" s="31"/>
      <c r="CC43" s="31"/>
      <c r="CD43" s="31"/>
      <c r="CE43" s="31"/>
      <c r="CF43" s="31"/>
      <c r="CG43" s="31"/>
      <c r="CH43" s="31"/>
      <c r="CI43" s="31"/>
      <c r="CJ43" s="31"/>
    </row>
    <row r="44" spans="1:88" s="126" customFormat="1">
      <c r="A44" s="125">
        <v>41</v>
      </c>
      <c r="B44" s="27"/>
      <c r="C44" s="31"/>
      <c r="D44" s="31"/>
      <c r="E44" s="28"/>
      <c r="F44" s="50"/>
      <c r="G44" s="29"/>
      <c r="H44" s="29"/>
      <c r="I44" s="30"/>
      <c r="J44" s="31"/>
      <c r="K44" s="53"/>
      <c r="L44" s="31"/>
      <c r="M44" s="31"/>
      <c r="N44" s="31"/>
      <c r="O44" s="31"/>
      <c r="P44" s="31"/>
      <c r="Q44" s="31"/>
      <c r="R44" s="28"/>
      <c r="S44" s="27"/>
      <c r="T44" s="31"/>
      <c r="U44" s="31"/>
      <c r="V44" s="31"/>
      <c r="W44" s="31"/>
      <c r="X44" s="31"/>
      <c r="Y44" s="31"/>
      <c r="Z44" s="31"/>
      <c r="AA44" s="32"/>
      <c r="AB44" s="32"/>
      <c r="AC44" s="97"/>
      <c r="AD44" s="97"/>
      <c r="AE44" s="97"/>
      <c r="AF44" s="32"/>
      <c r="AG44" s="93"/>
      <c r="AH44" s="27"/>
      <c r="AI44" s="31"/>
      <c r="AJ44" s="31"/>
      <c r="AK44" s="31"/>
      <c r="AL44" s="31"/>
      <c r="AM44" s="31"/>
      <c r="AN44" s="31"/>
      <c r="AO44" s="31"/>
      <c r="AP44" s="28"/>
      <c r="AQ44" s="27"/>
      <c r="AR44" s="31"/>
      <c r="AS44" s="31"/>
      <c r="AT44" s="31"/>
      <c r="AU44" s="31"/>
      <c r="AV44" s="31"/>
      <c r="AW44" s="31"/>
      <c r="AX44" s="28"/>
      <c r="AY44" s="27"/>
      <c r="AZ44" s="31"/>
      <c r="BA44" s="31"/>
      <c r="BB44" s="31"/>
      <c r="BC44" s="31"/>
      <c r="BD44" s="31"/>
      <c r="BE44" s="31"/>
      <c r="BF44" s="33"/>
      <c r="BG44" s="34"/>
      <c r="BH44" s="31"/>
      <c r="BI44" s="31"/>
      <c r="BJ44" s="31"/>
      <c r="BK44" s="31"/>
      <c r="BL44" s="31"/>
      <c r="BM44" s="31"/>
      <c r="BN44" s="31"/>
      <c r="BO44" s="31"/>
      <c r="BP44" s="31"/>
      <c r="BQ44" s="31"/>
      <c r="BR44" s="31"/>
      <c r="BS44" s="31"/>
      <c r="BT44" s="31"/>
      <c r="BU44" s="28"/>
      <c r="BV44" s="27"/>
      <c r="BW44" s="31"/>
      <c r="BX44" s="53"/>
      <c r="BY44" s="28"/>
      <c r="BZ44" s="35"/>
      <c r="CA44" s="31"/>
      <c r="CB44" s="31"/>
      <c r="CC44" s="31"/>
      <c r="CD44" s="31"/>
      <c r="CE44" s="31"/>
      <c r="CF44" s="31"/>
      <c r="CG44" s="31"/>
      <c r="CH44" s="31"/>
      <c r="CI44" s="31"/>
      <c r="CJ44" s="31"/>
    </row>
    <row r="45" spans="1:88" s="126" customFormat="1">
      <c r="A45" s="125">
        <v>42</v>
      </c>
      <c r="B45" s="27"/>
      <c r="C45" s="31"/>
      <c r="D45" s="31"/>
      <c r="E45" s="28"/>
      <c r="F45" s="50"/>
      <c r="G45" s="29"/>
      <c r="H45" s="29"/>
      <c r="I45" s="30"/>
      <c r="J45" s="31"/>
      <c r="K45" s="53"/>
      <c r="L45" s="31"/>
      <c r="M45" s="31"/>
      <c r="N45" s="31"/>
      <c r="O45" s="31"/>
      <c r="P45" s="31"/>
      <c r="Q45" s="31"/>
      <c r="R45" s="28"/>
      <c r="S45" s="27"/>
      <c r="T45" s="31"/>
      <c r="U45" s="31"/>
      <c r="V45" s="31"/>
      <c r="W45" s="31"/>
      <c r="X45" s="31"/>
      <c r="Y45" s="31"/>
      <c r="Z45" s="31"/>
      <c r="AA45" s="32"/>
      <c r="AB45" s="32"/>
      <c r="AC45" s="97"/>
      <c r="AD45" s="97"/>
      <c r="AE45" s="97"/>
      <c r="AF45" s="32"/>
      <c r="AG45" s="93"/>
      <c r="AH45" s="27"/>
      <c r="AI45" s="31"/>
      <c r="AJ45" s="31"/>
      <c r="AK45" s="31"/>
      <c r="AL45" s="31"/>
      <c r="AM45" s="31"/>
      <c r="AN45" s="31"/>
      <c r="AO45" s="31"/>
      <c r="AP45" s="28"/>
      <c r="AQ45" s="27"/>
      <c r="AR45" s="31"/>
      <c r="AS45" s="31"/>
      <c r="AT45" s="31"/>
      <c r="AU45" s="31"/>
      <c r="AV45" s="31"/>
      <c r="AW45" s="31"/>
      <c r="AX45" s="28"/>
      <c r="AY45" s="27"/>
      <c r="AZ45" s="31"/>
      <c r="BA45" s="31"/>
      <c r="BB45" s="31"/>
      <c r="BC45" s="31"/>
      <c r="BD45" s="31"/>
      <c r="BE45" s="31"/>
      <c r="BF45" s="33"/>
      <c r="BG45" s="34"/>
      <c r="BH45" s="31"/>
      <c r="BI45" s="31"/>
      <c r="BJ45" s="31"/>
      <c r="BK45" s="31"/>
      <c r="BL45" s="31"/>
      <c r="BM45" s="31"/>
      <c r="BN45" s="31"/>
      <c r="BO45" s="31"/>
      <c r="BP45" s="31"/>
      <c r="BQ45" s="31"/>
      <c r="BR45" s="31"/>
      <c r="BS45" s="31"/>
      <c r="BT45" s="31"/>
      <c r="BU45" s="28"/>
      <c r="BV45" s="27"/>
      <c r="BW45" s="31"/>
      <c r="BX45" s="53"/>
      <c r="BY45" s="28"/>
      <c r="BZ45" s="35"/>
      <c r="CA45" s="31"/>
      <c r="CB45" s="31"/>
      <c r="CC45" s="31"/>
      <c r="CD45" s="31"/>
      <c r="CE45" s="31"/>
      <c r="CF45" s="31"/>
      <c r="CG45" s="31"/>
      <c r="CH45" s="31"/>
      <c r="CI45" s="31"/>
      <c r="CJ45" s="31"/>
    </row>
    <row r="46" spans="1:88" s="126" customFormat="1">
      <c r="A46" s="125">
        <v>43</v>
      </c>
      <c r="B46" s="27"/>
      <c r="C46" s="31"/>
      <c r="D46" s="31"/>
      <c r="E46" s="28"/>
      <c r="F46" s="50"/>
      <c r="G46" s="29"/>
      <c r="H46" s="29"/>
      <c r="I46" s="30"/>
      <c r="J46" s="31"/>
      <c r="K46" s="53"/>
      <c r="L46" s="31"/>
      <c r="M46" s="31"/>
      <c r="N46" s="31"/>
      <c r="O46" s="31"/>
      <c r="P46" s="31"/>
      <c r="Q46" s="31"/>
      <c r="R46" s="28"/>
      <c r="S46" s="27"/>
      <c r="T46" s="31"/>
      <c r="U46" s="31"/>
      <c r="V46" s="31"/>
      <c r="W46" s="31"/>
      <c r="X46" s="31"/>
      <c r="Y46" s="31"/>
      <c r="Z46" s="31"/>
      <c r="AA46" s="32"/>
      <c r="AB46" s="32"/>
      <c r="AC46" s="97"/>
      <c r="AD46" s="97"/>
      <c r="AE46" s="97"/>
      <c r="AF46" s="32"/>
      <c r="AG46" s="93"/>
      <c r="AH46" s="27"/>
      <c r="AI46" s="31"/>
      <c r="AJ46" s="31"/>
      <c r="AK46" s="31"/>
      <c r="AL46" s="31"/>
      <c r="AM46" s="31"/>
      <c r="AN46" s="31"/>
      <c r="AO46" s="31"/>
      <c r="AP46" s="28"/>
      <c r="AQ46" s="27"/>
      <c r="AR46" s="31"/>
      <c r="AS46" s="31"/>
      <c r="AT46" s="31"/>
      <c r="AU46" s="31"/>
      <c r="AV46" s="31"/>
      <c r="AW46" s="31"/>
      <c r="AX46" s="28"/>
      <c r="AY46" s="27"/>
      <c r="AZ46" s="31"/>
      <c r="BA46" s="31"/>
      <c r="BB46" s="31"/>
      <c r="BC46" s="31"/>
      <c r="BD46" s="31"/>
      <c r="BE46" s="31"/>
      <c r="BF46" s="33"/>
      <c r="BG46" s="34"/>
      <c r="BH46" s="31"/>
      <c r="BI46" s="31"/>
      <c r="BJ46" s="31"/>
      <c r="BK46" s="31"/>
      <c r="BL46" s="31"/>
      <c r="BM46" s="31"/>
      <c r="BN46" s="31"/>
      <c r="BO46" s="31"/>
      <c r="BP46" s="31"/>
      <c r="BQ46" s="31"/>
      <c r="BR46" s="31"/>
      <c r="BS46" s="31"/>
      <c r="BT46" s="31"/>
      <c r="BU46" s="28"/>
      <c r="BV46" s="27"/>
      <c r="BW46" s="31"/>
      <c r="BX46" s="53"/>
      <c r="BY46" s="28"/>
      <c r="BZ46" s="35"/>
      <c r="CA46" s="31"/>
      <c r="CB46" s="31"/>
      <c r="CC46" s="31"/>
      <c r="CD46" s="31"/>
      <c r="CE46" s="31"/>
      <c r="CF46" s="31"/>
      <c r="CG46" s="31"/>
      <c r="CH46" s="31"/>
      <c r="CI46" s="31"/>
      <c r="CJ46" s="31"/>
    </row>
    <row r="47" spans="1:88" s="126" customFormat="1">
      <c r="A47" s="125">
        <v>44</v>
      </c>
      <c r="B47" s="27"/>
      <c r="C47" s="31"/>
      <c r="D47" s="31"/>
      <c r="E47" s="28"/>
      <c r="F47" s="50"/>
      <c r="G47" s="29"/>
      <c r="H47" s="29"/>
      <c r="I47" s="30"/>
      <c r="J47" s="31"/>
      <c r="K47" s="53"/>
      <c r="L47" s="31"/>
      <c r="M47" s="31"/>
      <c r="N47" s="31"/>
      <c r="O47" s="31"/>
      <c r="P47" s="31"/>
      <c r="Q47" s="31"/>
      <c r="R47" s="28"/>
      <c r="S47" s="27"/>
      <c r="T47" s="31"/>
      <c r="U47" s="31"/>
      <c r="V47" s="31"/>
      <c r="W47" s="31"/>
      <c r="X47" s="31"/>
      <c r="Y47" s="31"/>
      <c r="Z47" s="31"/>
      <c r="AA47" s="32"/>
      <c r="AB47" s="32"/>
      <c r="AC47" s="97"/>
      <c r="AD47" s="97"/>
      <c r="AE47" s="97"/>
      <c r="AF47" s="32"/>
      <c r="AG47" s="93"/>
      <c r="AH47" s="27"/>
      <c r="AI47" s="31"/>
      <c r="AJ47" s="31"/>
      <c r="AK47" s="31"/>
      <c r="AL47" s="31"/>
      <c r="AM47" s="31"/>
      <c r="AN47" s="31"/>
      <c r="AO47" s="31"/>
      <c r="AP47" s="28"/>
      <c r="AQ47" s="27"/>
      <c r="AR47" s="31"/>
      <c r="AS47" s="31"/>
      <c r="AT47" s="31"/>
      <c r="AU47" s="31"/>
      <c r="AV47" s="31"/>
      <c r="AW47" s="31"/>
      <c r="AX47" s="28"/>
      <c r="AY47" s="27"/>
      <c r="AZ47" s="31"/>
      <c r="BA47" s="31"/>
      <c r="BB47" s="31"/>
      <c r="BC47" s="31"/>
      <c r="BD47" s="31"/>
      <c r="BE47" s="31"/>
      <c r="BF47" s="33"/>
      <c r="BG47" s="34"/>
      <c r="BH47" s="31"/>
      <c r="BI47" s="31"/>
      <c r="BJ47" s="31"/>
      <c r="BK47" s="31"/>
      <c r="BL47" s="31"/>
      <c r="BM47" s="31"/>
      <c r="BN47" s="31"/>
      <c r="BO47" s="31"/>
      <c r="BP47" s="31"/>
      <c r="BQ47" s="31"/>
      <c r="BR47" s="31"/>
      <c r="BS47" s="31"/>
      <c r="BT47" s="31"/>
      <c r="BU47" s="28"/>
      <c r="BV47" s="27"/>
      <c r="BW47" s="31"/>
      <c r="BX47" s="53"/>
      <c r="BY47" s="28"/>
      <c r="BZ47" s="35"/>
      <c r="CA47" s="31"/>
      <c r="CB47" s="31"/>
      <c r="CC47" s="31"/>
      <c r="CD47" s="31"/>
      <c r="CE47" s="31"/>
      <c r="CF47" s="31"/>
      <c r="CG47" s="31"/>
      <c r="CH47" s="31"/>
      <c r="CI47" s="31"/>
      <c r="CJ47" s="31"/>
    </row>
    <row r="48" spans="1:88" s="126" customFormat="1">
      <c r="A48" s="125">
        <v>45</v>
      </c>
      <c r="B48" s="27"/>
      <c r="C48" s="31"/>
      <c r="D48" s="31"/>
      <c r="E48" s="28"/>
      <c r="F48" s="50"/>
      <c r="G48" s="29"/>
      <c r="H48" s="29"/>
      <c r="I48" s="30"/>
      <c r="J48" s="31"/>
      <c r="K48" s="53"/>
      <c r="L48" s="31"/>
      <c r="M48" s="31"/>
      <c r="N48" s="31"/>
      <c r="O48" s="31"/>
      <c r="P48" s="31"/>
      <c r="Q48" s="31"/>
      <c r="R48" s="28"/>
      <c r="S48" s="27"/>
      <c r="T48" s="31"/>
      <c r="U48" s="31"/>
      <c r="V48" s="31"/>
      <c r="W48" s="31"/>
      <c r="X48" s="31"/>
      <c r="Y48" s="31"/>
      <c r="Z48" s="31"/>
      <c r="AA48" s="32"/>
      <c r="AB48" s="32"/>
      <c r="AC48" s="97"/>
      <c r="AD48" s="97"/>
      <c r="AE48" s="97"/>
      <c r="AF48" s="32"/>
      <c r="AG48" s="93"/>
      <c r="AH48" s="27"/>
      <c r="AI48" s="31"/>
      <c r="AJ48" s="31"/>
      <c r="AK48" s="31"/>
      <c r="AL48" s="31"/>
      <c r="AM48" s="31"/>
      <c r="AN48" s="31"/>
      <c r="AO48" s="31"/>
      <c r="AP48" s="28"/>
      <c r="AQ48" s="27"/>
      <c r="AR48" s="31"/>
      <c r="AS48" s="31"/>
      <c r="AT48" s="31"/>
      <c r="AU48" s="31"/>
      <c r="AV48" s="31"/>
      <c r="AW48" s="31"/>
      <c r="AX48" s="28"/>
      <c r="AY48" s="27"/>
      <c r="AZ48" s="31"/>
      <c r="BA48" s="31"/>
      <c r="BB48" s="31"/>
      <c r="BC48" s="31"/>
      <c r="BD48" s="31"/>
      <c r="BE48" s="31"/>
      <c r="BF48" s="33"/>
      <c r="BG48" s="34"/>
      <c r="BH48" s="31"/>
      <c r="BI48" s="31"/>
      <c r="BJ48" s="31"/>
      <c r="BK48" s="31"/>
      <c r="BL48" s="31"/>
      <c r="BM48" s="31"/>
      <c r="BN48" s="31"/>
      <c r="BO48" s="31"/>
      <c r="BP48" s="31"/>
      <c r="BQ48" s="31"/>
      <c r="BR48" s="31"/>
      <c r="BS48" s="31"/>
      <c r="BT48" s="31"/>
      <c r="BU48" s="28"/>
      <c r="BV48" s="27"/>
      <c r="BW48" s="31"/>
      <c r="BX48" s="53"/>
      <c r="BY48" s="28"/>
      <c r="BZ48" s="35"/>
      <c r="CA48" s="31"/>
      <c r="CB48" s="31"/>
      <c r="CC48" s="31"/>
      <c r="CD48" s="31"/>
      <c r="CE48" s="31"/>
      <c r="CF48" s="31"/>
      <c r="CG48" s="31"/>
      <c r="CH48" s="31"/>
      <c r="CI48" s="31"/>
      <c r="CJ48" s="31"/>
    </row>
    <row r="49" spans="1:88" s="126" customFormat="1">
      <c r="A49" s="125">
        <v>46</v>
      </c>
      <c r="B49" s="27"/>
      <c r="C49" s="31"/>
      <c r="D49" s="31"/>
      <c r="E49" s="28"/>
      <c r="F49" s="50"/>
      <c r="G49" s="29"/>
      <c r="H49" s="29"/>
      <c r="I49" s="30"/>
      <c r="J49" s="31"/>
      <c r="K49" s="53"/>
      <c r="L49" s="31"/>
      <c r="M49" s="31"/>
      <c r="N49" s="31"/>
      <c r="O49" s="31"/>
      <c r="P49" s="31"/>
      <c r="Q49" s="31"/>
      <c r="R49" s="28"/>
      <c r="S49" s="27"/>
      <c r="T49" s="31"/>
      <c r="U49" s="31"/>
      <c r="V49" s="31"/>
      <c r="W49" s="31"/>
      <c r="X49" s="31"/>
      <c r="Y49" s="31"/>
      <c r="Z49" s="31"/>
      <c r="AA49" s="32"/>
      <c r="AB49" s="32"/>
      <c r="AC49" s="97"/>
      <c r="AD49" s="97"/>
      <c r="AE49" s="97"/>
      <c r="AF49" s="32"/>
      <c r="AG49" s="93"/>
      <c r="AH49" s="27"/>
      <c r="AI49" s="31"/>
      <c r="AJ49" s="31"/>
      <c r="AK49" s="31"/>
      <c r="AL49" s="31"/>
      <c r="AM49" s="31"/>
      <c r="AN49" s="31"/>
      <c r="AO49" s="31"/>
      <c r="AP49" s="28"/>
      <c r="AQ49" s="27"/>
      <c r="AR49" s="31"/>
      <c r="AS49" s="31"/>
      <c r="AT49" s="31"/>
      <c r="AU49" s="31"/>
      <c r="AV49" s="31"/>
      <c r="AW49" s="31"/>
      <c r="AX49" s="28"/>
      <c r="AY49" s="27"/>
      <c r="AZ49" s="31"/>
      <c r="BA49" s="31"/>
      <c r="BB49" s="31"/>
      <c r="BC49" s="31"/>
      <c r="BD49" s="31"/>
      <c r="BE49" s="31"/>
      <c r="BF49" s="33"/>
      <c r="BG49" s="34"/>
      <c r="BH49" s="31"/>
      <c r="BI49" s="31"/>
      <c r="BJ49" s="31"/>
      <c r="BK49" s="31"/>
      <c r="BL49" s="31"/>
      <c r="BM49" s="31"/>
      <c r="BN49" s="31"/>
      <c r="BO49" s="31"/>
      <c r="BP49" s="31"/>
      <c r="BQ49" s="31"/>
      <c r="BR49" s="31"/>
      <c r="BS49" s="31"/>
      <c r="BT49" s="31"/>
      <c r="BU49" s="28"/>
      <c r="BV49" s="27"/>
      <c r="BW49" s="31"/>
      <c r="BX49" s="53"/>
      <c r="BY49" s="28"/>
      <c r="BZ49" s="35"/>
      <c r="CA49" s="31"/>
      <c r="CB49" s="31"/>
      <c r="CC49" s="31"/>
      <c r="CD49" s="31"/>
      <c r="CE49" s="31"/>
      <c r="CF49" s="31"/>
      <c r="CG49" s="31"/>
      <c r="CH49" s="31"/>
      <c r="CI49" s="31"/>
      <c r="CJ49" s="31"/>
    </row>
    <row r="50" spans="1:88" s="126" customFormat="1">
      <c r="A50" s="125">
        <v>47</v>
      </c>
      <c r="B50" s="27"/>
      <c r="C50" s="31"/>
      <c r="D50" s="31"/>
      <c r="E50" s="28"/>
      <c r="F50" s="50"/>
      <c r="G50" s="29"/>
      <c r="H50" s="29"/>
      <c r="I50" s="30"/>
      <c r="J50" s="31"/>
      <c r="K50" s="53"/>
      <c r="L50" s="31"/>
      <c r="M50" s="31"/>
      <c r="N50" s="31"/>
      <c r="O50" s="31"/>
      <c r="P50" s="31"/>
      <c r="Q50" s="31"/>
      <c r="R50" s="28"/>
      <c r="S50" s="27"/>
      <c r="T50" s="31"/>
      <c r="U50" s="31"/>
      <c r="V50" s="31"/>
      <c r="W50" s="31"/>
      <c r="X50" s="31"/>
      <c r="Y50" s="31"/>
      <c r="Z50" s="31"/>
      <c r="AA50" s="32"/>
      <c r="AB50" s="32"/>
      <c r="AC50" s="97"/>
      <c r="AD50" s="97"/>
      <c r="AE50" s="97"/>
      <c r="AF50" s="32"/>
      <c r="AG50" s="93"/>
      <c r="AH50" s="27"/>
      <c r="AI50" s="31"/>
      <c r="AJ50" s="31"/>
      <c r="AK50" s="31"/>
      <c r="AL50" s="31"/>
      <c r="AM50" s="31"/>
      <c r="AN50" s="31"/>
      <c r="AO50" s="31"/>
      <c r="AP50" s="28"/>
      <c r="AQ50" s="27"/>
      <c r="AR50" s="31"/>
      <c r="AS50" s="31"/>
      <c r="AT50" s="31"/>
      <c r="AU50" s="31"/>
      <c r="AV50" s="31"/>
      <c r="AW50" s="31"/>
      <c r="AX50" s="28"/>
      <c r="AY50" s="27"/>
      <c r="AZ50" s="31"/>
      <c r="BA50" s="31"/>
      <c r="BB50" s="31"/>
      <c r="BC50" s="31"/>
      <c r="BD50" s="31"/>
      <c r="BE50" s="31"/>
      <c r="BF50" s="33"/>
      <c r="BG50" s="34"/>
      <c r="BH50" s="31"/>
      <c r="BI50" s="31"/>
      <c r="BJ50" s="31"/>
      <c r="BK50" s="31"/>
      <c r="BL50" s="31"/>
      <c r="BM50" s="31"/>
      <c r="BN50" s="31"/>
      <c r="BO50" s="31"/>
      <c r="BP50" s="31"/>
      <c r="BQ50" s="31"/>
      <c r="BR50" s="31"/>
      <c r="BS50" s="31"/>
      <c r="BT50" s="31"/>
      <c r="BU50" s="28"/>
      <c r="BV50" s="27"/>
      <c r="BW50" s="31"/>
      <c r="BX50" s="53"/>
      <c r="BY50" s="28"/>
      <c r="BZ50" s="35"/>
      <c r="CA50" s="31"/>
      <c r="CB50" s="31"/>
      <c r="CC50" s="31"/>
      <c r="CD50" s="31"/>
      <c r="CE50" s="31"/>
      <c r="CF50" s="31"/>
      <c r="CG50" s="31"/>
      <c r="CH50" s="31"/>
      <c r="CI50" s="31"/>
      <c r="CJ50" s="31"/>
    </row>
    <row r="51" spans="1:88" s="126" customFormat="1">
      <c r="A51" s="125">
        <v>48</v>
      </c>
      <c r="B51" s="27"/>
      <c r="C51" s="31"/>
      <c r="D51" s="31"/>
      <c r="E51" s="28"/>
      <c r="F51" s="50"/>
      <c r="G51" s="29"/>
      <c r="H51" s="29"/>
      <c r="I51" s="30"/>
      <c r="J51" s="31"/>
      <c r="K51" s="53"/>
      <c r="L51" s="31"/>
      <c r="M51" s="31"/>
      <c r="N51" s="31"/>
      <c r="O51" s="31"/>
      <c r="P51" s="31"/>
      <c r="Q51" s="31"/>
      <c r="R51" s="28"/>
      <c r="S51" s="27"/>
      <c r="T51" s="31"/>
      <c r="U51" s="31"/>
      <c r="V51" s="31"/>
      <c r="W51" s="31"/>
      <c r="X51" s="31"/>
      <c r="Y51" s="31"/>
      <c r="Z51" s="31"/>
      <c r="AA51" s="32"/>
      <c r="AB51" s="32"/>
      <c r="AC51" s="97"/>
      <c r="AD51" s="97"/>
      <c r="AE51" s="97"/>
      <c r="AF51" s="32"/>
      <c r="AG51" s="93"/>
      <c r="AH51" s="27"/>
      <c r="AI51" s="31"/>
      <c r="AJ51" s="31"/>
      <c r="AK51" s="31"/>
      <c r="AL51" s="31"/>
      <c r="AM51" s="31"/>
      <c r="AN51" s="31"/>
      <c r="AO51" s="31"/>
      <c r="AP51" s="28"/>
      <c r="AQ51" s="27"/>
      <c r="AR51" s="31"/>
      <c r="AS51" s="31"/>
      <c r="AT51" s="31"/>
      <c r="AU51" s="31"/>
      <c r="AV51" s="31"/>
      <c r="AW51" s="31"/>
      <c r="AX51" s="28"/>
      <c r="AY51" s="27"/>
      <c r="AZ51" s="31"/>
      <c r="BA51" s="31"/>
      <c r="BB51" s="31"/>
      <c r="BC51" s="31"/>
      <c r="BD51" s="31"/>
      <c r="BE51" s="31"/>
      <c r="BF51" s="33"/>
      <c r="BG51" s="34"/>
      <c r="BH51" s="31"/>
      <c r="BI51" s="31"/>
      <c r="BJ51" s="31"/>
      <c r="BK51" s="31"/>
      <c r="BL51" s="31"/>
      <c r="BM51" s="31"/>
      <c r="BN51" s="31"/>
      <c r="BO51" s="31"/>
      <c r="BP51" s="31"/>
      <c r="BQ51" s="31"/>
      <c r="BR51" s="31"/>
      <c r="BS51" s="31"/>
      <c r="BT51" s="31"/>
      <c r="BU51" s="28"/>
      <c r="BV51" s="27"/>
      <c r="BW51" s="31"/>
      <c r="BX51" s="53"/>
      <c r="BY51" s="28"/>
      <c r="BZ51" s="35"/>
      <c r="CA51" s="31"/>
      <c r="CB51" s="31"/>
      <c r="CC51" s="31"/>
      <c r="CD51" s="31"/>
      <c r="CE51" s="31"/>
      <c r="CF51" s="31"/>
      <c r="CG51" s="31"/>
      <c r="CH51" s="31"/>
      <c r="CI51" s="31"/>
      <c r="CJ51" s="31"/>
    </row>
    <row r="52" spans="1:88" s="126" customFormat="1">
      <c r="A52" s="125">
        <v>49</v>
      </c>
      <c r="B52" s="27"/>
      <c r="C52" s="31"/>
      <c r="D52" s="31"/>
      <c r="E52" s="28"/>
      <c r="F52" s="50"/>
      <c r="G52" s="29"/>
      <c r="H52" s="29"/>
      <c r="I52" s="30"/>
      <c r="J52" s="31"/>
      <c r="K52" s="53"/>
      <c r="L52" s="31"/>
      <c r="M52" s="31"/>
      <c r="N52" s="31"/>
      <c r="O52" s="31"/>
      <c r="P52" s="31"/>
      <c r="Q52" s="31"/>
      <c r="R52" s="28"/>
      <c r="S52" s="27"/>
      <c r="T52" s="31"/>
      <c r="U52" s="31"/>
      <c r="V52" s="31"/>
      <c r="W52" s="31"/>
      <c r="X52" s="31"/>
      <c r="Y52" s="31"/>
      <c r="Z52" s="31"/>
      <c r="AA52" s="32"/>
      <c r="AB52" s="32"/>
      <c r="AC52" s="97"/>
      <c r="AD52" s="97"/>
      <c r="AE52" s="97"/>
      <c r="AF52" s="32"/>
      <c r="AG52" s="93"/>
      <c r="AH52" s="27"/>
      <c r="AI52" s="31"/>
      <c r="AJ52" s="31"/>
      <c r="AK52" s="31"/>
      <c r="AL52" s="31"/>
      <c r="AM52" s="31"/>
      <c r="AN52" s="31"/>
      <c r="AO52" s="31"/>
      <c r="AP52" s="28"/>
      <c r="AQ52" s="27"/>
      <c r="AR52" s="31"/>
      <c r="AS52" s="31"/>
      <c r="AT52" s="31"/>
      <c r="AU52" s="31"/>
      <c r="AV52" s="31"/>
      <c r="AW52" s="31"/>
      <c r="AX52" s="28"/>
      <c r="AY52" s="27"/>
      <c r="AZ52" s="31"/>
      <c r="BA52" s="31"/>
      <c r="BB52" s="31"/>
      <c r="BC52" s="31"/>
      <c r="BD52" s="31"/>
      <c r="BE52" s="31"/>
      <c r="BF52" s="33"/>
      <c r="BG52" s="34"/>
      <c r="BH52" s="31"/>
      <c r="BI52" s="31"/>
      <c r="BJ52" s="31"/>
      <c r="BK52" s="31"/>
      <c r="BL52" s="31"/>
      <c r="BM52" s="31"/>
      <c r="BN52" s="31"/>
      <c r="BO52" s="31"/>
      <c r="BP52" s="31"/>
      <c r="BQ52" s="31"/>
      <c r="BR52" s="31"/>
      <c r="BS52" s="31"/>
      <c r="BT52" s="31"/>
      <c r="BU52" s="28"/>
      <c r="BV52" s="27"/>
      <c r="BW52" s="31"/>
      <c r="BX52" s="53"/>
      <c r="BY52" s="28"/>
      <c r="BZ52" s="35"/>
      <c r="CA52" s="31"/>
      <c r="CB52" s="31"/>
      <c r="CC52" s="31"/>
      <c r="CD52" s="31"/>
      <c r="CE52" s="31"/>
      <c r="CF52" s="31"/>
      <c r="CG52" s="31"/>
      <c r="CH52" s="31"/>
      <c r="CI52" s="31"/>
      <c r="CJ52" s="31"/>
    </row>
    <row r="53" spans="1:88" s="126" customFormat="1">
      <c r="A53" s="125">
        <v>50</v>
      </c>
      <c r="B53" s="27"/>
      <c r="C53" s="31"/>
      <c r="D53" s="31"/>
      <c r="E53" s="28"/>
      <c r="F53" s="50"/>
      <c r="G53" s="29"/>
      <c r="H53" s="29"/>
      <c r="I53" s="30"/>
      <c r="J53" s="31"/>
      <c r="K53" s="53"/>
      <c r="L53" s="31"/>
      <c r="M53" s="31"/>
      <c r="N53" s="31"/>
      <c r="O53" s="31"/>
      <c r="P53" s="31"/>
      <c r="Q53" s="31"/>
      <c r="R53" s="28"/>
      <c r="S53" s="27"/>
      <c r="T53" s="31"/>
      <c r="U53" s="31"/>
      <c r="V53" s="31"/>
      <c r="W53" s="31"/>
      <c r="X53" s="31"/>
      <c r="Y53" s="31"/>
      <c r="Z53" s="31"/>
      <c r="AA53" s="32"/>
      <c r="AB53" s="32"/>
      <c r="AC53" s="97"/>
      <c r="AD53" s="97"/>
      <c r="AE53" s="97"/>
      <c r="AF53" s="32"/>
      <c r="AG53" s="93"/>
      <c r="AH53" s="27"/>
      <c r="AI53" s="31"/>
      <c r="AJ53" s="31"/>
      <c r="AK53" s="31"/>
      <c r="AL53" s="31"/>
      <c r="AM53" s="31"/>
      <c r="AN53" s="31"/>
      <c r="AO53" s="31"/>
      <c r="AP53" s="28"/>
      <c r="AQ53" s="27"/>
      <c r="AR53" s="31"/>
      <c r="AS53" s="31"/>
      <c r="AT53" s="31"/>
      <c r="AU53" s="31"/>
      <c r="AV53" s="31"/>
      <c r="AW53" s="31"/>
      <c r="AX53" s="28"/>
      <c r="AY53" s="27"/>
      <c r="AZ53" s="31"/>
      <c r="BA53" s="31"/>
      <c r="BB53" s="31"/>
      <c r="BC53" s="31"/>
      <c r="BD53" s="31"/>
      <c r="BE53" s="31"/>
      <c r="BF53" s="33"/>
      <c r="BG53" s="34"/>
      <c r="BH53" s="31"/>
      <c r="BI53" s="31"/>
      <c r="BJ53" s="31"/>
      <c r="BK53" s="31"/>
      <c r="BL53" s="31"/>
      <c r="BM53" s="31"/>
      <c r="BN53" s="31"/>
      <c r="BO53" s="31"/>
      <c r="BP53" s="31"/>
      <c r="BQ53" s="31"/>
      <c r="BR53" s="31"/>
      <c r="BS53" s="31"/>
      <c r="BT53" s="31"/>
      <c r="BU53" s="28"/>
      <c r="BV53" s="27"/>
      <c r="BW53" s="31"/>
      <c r="BX53" s="53"/>
      <c r="BY53" s="28"/>
      <c r="BZ53" s="35"/>
      <c r="CA53" s="31"/>
      <c r="CB53" s="31"/>
      <c r="CC53" s="31"/>
      <c r="CD53" s="31"/>
      <c r="CE53" s="31"/>
      <c r="CF53" s="31"/>
      <c r="CG53" s="31"/>
      <c r="CH53" s="31"/>
      <c r="CI53" s="31"/>
      <c r="CJ53" s="31"/>
    </row>
    <row r="54" spans="1:88" s="126" customFormat="1">
      <c r="A54" s="125">
        <v>51</v>
      </c>
      <c r="B54" s="27"/>
      <c r="C54" s="31"/>
      <c r="D54" s="31"/>
      <c r="E54" s="28"/>
      <c r="F54" s="50"/>
      <c r="G54" s="29"/>
      <c r="H54" s="29"/>
      <c r="I54" s="30"/>
      <c r="J54" s="31"/>
      <c r="K54" s="53"/>
      <c r="L54" s="31"/>
      <c r="M54" s="31"/>
      <c r="N54" s="31"/>
      <c r="O54" s="31"/>
      <c r="P54" s="31"/>
      <c r="Q54" s="31"/>
      <c r="R54" s="28"/>
      <c r="S54" s="27"/>
      <c r="T54" s="31"/>
      <c r="U54" s="31"/>
      <c r="V54" s="31"/>
      <c r="W54" s="31"/>
      <c r="X54" s="31"/>
      <c r="Y54" s="31"/>
      <c r="Z54" s="31"/>
      <c r="AA54" s="32"/>
      <c r="AB54" s="32"/>
      <c r="AC54" s="97"/>
      <c r="AD54" s="97"/>
      <c r="AE54" s="97"/>
      <c r="AF54" s="32"/>
      <c r="AG54" s="93"/>
      <c r="AH54" s="27"/>
      <c r="AI54" s="31"/>
      <c r="AJ54" s="31"/>
      <c r="AK54" s="31"/>
      <c r="AL54" s="31"/>
      <c r="AM54" s="31"/>
      <c r="AN54" s="31"/>
      <c r="AO54" s="31"/>
      <c r="AP54" s="28"/>
      <c r="AQ54" s="27"/>
      <c r="AR54" s="31"/>
      <c r="AS54" s="31"/>
      <c r="AT54" s="31"/>
      <c r="AU54" s="31"/>
      <c r="AV54" s="31"/>
      <c r="AW54" s="31"/>
      <c r="AX54" s="28"/>
      <c r="AY54" s="27"/>
      <c r="AZ54" s="31"/>
      <c r="BA54" s="31"/>
      <c r="BB54" s="31"/>
      <c r="BC54" s="31"/>
      <c r="BD54" s="31"/>
      <c r="BE54" s="31"/>
      <c r="BF54" s="33"/>
      <c r="BG54" s="34"/>
      <c r="BH54" s="31"/>
      <c r="BI54" s="31"/>
      <c r="BJ54" s="31"/>
      <c r="BK54" s="31"/>
      <c r="BL54" s="31"/>
      <c r="BM54" s="31"/>
      <c r="BN54" s="31"/>
      <c r="BO54" s="31"/>
      <c r="BP54" s="31"/>
      <c r="BQ54" s="31"/>
      <c r="BR54" s="31"/>
      <c r="BS54" s="31"/>
      <c r="BT54" s="31"/>
      <c r="BU54" s="28"/>
      <c r="BV54" s="27"/>
      <c r="BW54" s="31"/>
      <c r="BX54" s="53"/>
      <c r="BY54" s="28"/>
      <c r="BZ54" s="35"/>
      <c r="CA54" s="31"/>
      <c r="CB54" s="31"/>
      <c r="CC54" s="31"/>
      <c r="CD54" s="31"/>
      <c r="CE54" s="31"/>
      <c r="CF54" s="31"/>
      <c r="CG54" s="31"/>
      <c r="CH54" s="31"/>
      <c r="CI54" s="31"/>
      <c r="CJ54" s="31"/>
    </row>
    <row r="55" spans="1:88" s="126" customFormat="1">
      <c r="A55" s="125">
        <v>52</v>
      </c>
      <c r="B55" s="27"/>
      <c r="C55" s="31"/>
      <c r="D55" s="31"/>
      <c r="E55" s="28"/>
      <c r="F55" s="50"/>
      <c r="G55" s="29"/>
      <c r="H55" s="29"/>
      <c r="I55" s="30"/>
      <c r="J55" s="31"/>
      <c r="K55" s="53"/>
      <c r="L55" s="31"/>
      <c r="M55" s="31"/>
      <c r="N55" s="31"/>
      <c r="O55" s="31"/>
      <c r="P55" s="31"/>
      <c r="Q55" s="31"/>
      <c r="R55" s="28"/>
      <c r="S55" s="27"/>
      <c r="T55" s="31"/>
      <c r="U55" s="31"/>
      <c r="V55" s="31"/>
      <c r="W55" s="31"/>
      <c r="X55" s="31"/>
      <c r="Y55" s="31"/>
      <c r="Z55" s="31"/>
      <c r="AA55" s="32"/>
      <c r="AB55" s="32"/>
      <c r="AC55" s="97"/>
      <c r="AD55" s="97"/>
      <c r="AE55" s="97"/>
      <c r="AF55" s="32"/>
      <c r="AG55" s="93"/>
      <c r="AH55" s="27"/>
      <c r="AI55" s="31"/>
      <c r="AJ55" s="31"/>
      <c r="AK55" s="31"/>
      <c r="AL55" s="31"/>
      <c r="AM55" s="31"/>
      <c r="AN55" s="31"/>
      <c r="AO55" s="31"/>
      <c r="AP55" s="28"/>
      <c r="AQ55" s="27"/>
      <c r="AR55" s="31"/>
      <c r="AS55" s="31"/>
      <c r="AT55" s="31"/>
      <c r="AU55" s="31"/>
      <c r="AV55" s="31"/>
      <c r="AW55" s="31"/>
      <c r="AX55" s="28"/>
      <c r="AY55" s="27"/>
      <c r="AZ55" s="31"/>
      <c r="BA55" s="31"/>
      <c r="BB55" s="31"/>
      <c r="BC55" s="31"/>
      <c r="BD55" s="31"/>
      <c r="BE55" s="31"/>
      <c r="BF55" s="33"/>
      <c r="BG55" s="34"/>
      <c r="BH55" s="31"/>
      <c r="BI55" s="31"/>
      <c r="BJ55" s="31"/>
      <c r="BK55" s="31"/>
      <c r="BL55" s="31"/>
      <c r="BM55" s="31"/>
      <c r="BN55" s="31"/>
      <c r="BO55" s="31"/>
      <c r="BP55" s="31"/>
      <c r="BQ55" s="31"/>
      <c r="BR55" s="31"/>
      <c r="BS55" s="31"/>
      <c r="BT55" s="31"/>
      <c r="BU55" s="28"/>
      <c r="BV55" s="27"/>
      <c r="BW55" s="31"/>
      <c r="BX55" s="53"/>
      <c r="BY55" s="28"/>
      <c r="BZ55" s="35"/>
      <c r="CA55" s="31"/>
      <c r="CB55" s="31"/>
      <c r="CC55" s="31"/>
      <c r="CD55" s="31"/>
      <c r="CE55" s="31"/>
      <c r="CF55" s="31"/>
      <c r="CG55" s="31"/>
      <c r="CH55" s="31"/>
      <c r="CI55" s="31"/>
      <c r="CJ55" s="31"/>
    </row>
    <row r="56" spans="1:88" s="126" customFormat="1">
      <c r="A56" s="125">
        <v>53</v>
      </c>
      <c r="B56" s="27"/>
      <c r="C56" s="31"/>
      <c r="D56" s="31"/>
      <c r="E56" s="28"/>
      <c r="F56" s="50"/>
      <c r="G56" s="29"/>
      <c r="H56" s="29"/>
      <c r="I56" s="30"/>
      <c r="J56" s="31"/>
      <c r="K56" s="53"/>
      <c r="L56" s="31"/>
      <c r="M56" s="31"/>
      <c r="N56" s="31"/>
      <c r="O56" s="31"/>
      <c r="P56" s="31"/>
      <c r="Q56" s="31"/>
      <c r="R56" s="28"/>
      <c r="S56" s="27"/>
      <c r="T56" s="31"/>
      <c r="U56" s="31"/>
      <c r="V56" s="31"/>
      <c r="W56" s="31"/>
      <c r="X56" s="31"/>
      <c r="Y56" s="31"/>
      <c r="Z56" s="31"/>
      <c r="AA56" s="32"/>
      <c r="AB56" s="32"/>
      <c r="AC56" s="97"/>
      <c r="AD56" s="97"/>
      <c r="AE56" s="97"/>
      <c r="AF56" s="32"/>
      <c r="AG56" s="93"/>
      <c r="AH56" s="27"/>
      <c r="AI56" s="31"/>
      <c r="AJ56" s="31"/>
      <c r="AK56" s="31"/>
      <c r="AL56" s="31"/>
      <c r="AM56" s="31"/>
      <c r="AN56" s="31"/>
      <c r="AO56" s="31"/>
      <c r="AP56" s="28"/>
      <c r="AQ56" s="27"/>
      <c r="AR56" s="31"/>
      <c r="AS56" s="31"/>
      <c r="AT56" s="31"/>
      <c r="AU56" s="31"/>
      <c r="AV56" s="31"/>
      <c r="AW56" s="31"/>
      <c r="AX56" s="28"/>
      <c r="AY56" s="27"/>
      <c r="AZ56" s="31"/>
      <c r="BA56" s="31"/>
      <c r="BB56" s="31"/>
      <c r="BC56" s="31"/>
      <c r="BD56" s="31"/>
      <c r="BE56" s="31"/>
      <c r="BF56" s="33"/>
      <c r="BG56" s="34"/>
      <c r="BH56" s="31"/>
      <c r="BI56" s="31"/>
      <c r="BJ56" s="31"/>
      <c r="BK56" s="31"/>
      <c r="BL56" s="31"/>
      <c r="BM56" s="31"/>
      <c r="BN56" s="31"/>
      <c r="BO56" s="31"/>
      <c r="BP56" s="31"/>
      <c r="BQ56" s="31"/>
      <c r="BR56" s="31"/>
      <c r="BS56" s="31"/>
      <c r="BT56" s="31"/>
      <c r="BU56" s="28"/>
      <c r="BV56" s="27"/>
      <c r="BW56" s="31"/>
      <c r="BX56" s="53"/>
      <c r="BY56" s="28"/>
      <c r="BZ56" s="35"/>
      <c r="CA56" s="31"/>
      <c r="CB56" s="31"/>
      <c r="CC56" s="31"/>
      <c r="CD56" s="31"/>
      <c r="CE56" s="31"/>
      <c r="CF56" s="31"/>
      <c r="CG56" s="31"/>
      <c r="CH56" s="31"/>
      <c r="CI56" s="31"/>
      <c r="CJ56" s="31"/>
    </row>
    <row r="57" spans="1:88" s="126" customFormat="1">
      <c r="A57" s="125">
        <v>54</v>
      </c>
      <c r="B57" s="27"/>
      <c r="C57" s="31"/>
      <c r="D57" s="31"/>
      <c r="E57" s="28"/>
      <c r="F57" s="50"/>
      <c r="G57" s="29"/>
      <c r="H57" s="29"/>
      <c r="I57" s="30"/>
      <c r="J57" s="31"/>
      <c r="K57" s="53"/>
      <c r="L57" s="31"/>
      <c r="M57" s="31"/>
      <c r="N57" s="31"/>
      <c r="O57" s="31"/>
      <c r="P57" s="31"/>
      <c r="Q57" s="31"/>
      <c r="R57" s="28"/>
      <c r="S57" s="27"/>
      <c r="T57" s="31"/>
      <c r="U57" s="31"/>
      <c r="V57" s="31"/>
      <c r="W57" s="31"/>
      <c r="X57" s="31"/>
      <c r="Y57" s="31"/>
      <c r="Z57" s="31"/>
      <c r="AA57" s="32"/>
      <c r="AB57" s="32"/>
      <c r="AC57" s="97"/>
      <c r="AD57" s="97"/>
      <c r="AE57" s="97"/>
      <c r="AF57" s="32"/>
      <c r="AG57" s="93"/>
      <c r="AH57" s="27"/>
      <c r="AI57" s="31"/>
      <c r="AJ57" s="31"/>
      <c r="AK57" s="31"/>
      <c r="AL57" s="31"/>
      <c r="AM57" s="31"/>
      <c r="AN57" s="31"/>
      <c r="AO57" s="31"/>
      <c r="AP57" s="28"/>
      <c r="AQ57" s="27"/>
      <c r="AR57" s="31"/>
      <c r="AS57" s="31"/>
      <c r="AT57" s="31"/>
      <c r="AU57" s="31"/>
      <c r="AV57" s="31"/>
      <c r="AW57" s="31"/>
      <c r="AX57" s="28"/>
      <c r="AY57" s="27"/>
      <c r="AZ57" s="31"/>
      <c r="BA57" s="31"/>
      <c r="BB57" s="31"/>
      <c r="BC57" s="31"/>
      <c r="BD57" s="31"/>
      <c r="BE57" s="31"/>
      <c r="BF57" s="33"/>
      <c r="BG57" s="34"/>
      <c r="BH57" s="31"/>
      <c r="BI57" s="31"/>
      <c r="BJ57" s="31"/>
      <c r="BK57" s="31"/>
      <c r="BL57" s="31"/>
      <c r="BM57" s="31"/>
      <c r="BN57" s="31"/>
      <c r="BO57" s="31"/>
      <c r="BP57" s="31"/>
      <c r="BQ57" s="31"/>
      <c r="BR57" s="31"/>
      <c r="BS57" s="31"/>
      <c r="BT57" s="31"/>
      <c r="BU57" s="28"/>
      <c r="BV57" s="27"/>
      <c r="BW57" s="31"/>
      <c r="BX57" s="53"/>
      <c r="BY57" s="28"/>
      <c r="BZ57" s="35"/>
      <c r="CA57" s="31"/>
      <c r="CB57" s="31"/>
      <c r="CC57" s="31"/>
      <c r="CD57" s="31"/>
      <c r="CE57" s="31"/>
      <c r="CF57" s="31"/>
      <c r="CG57" s="31"/>
      <c r="CH57" s="31"/>
      <c r="CI57" s="31"/>
      <c r="CJ57" s="31"/>
    </row>
    <row r="58" spans="1:88" s="126" customFormat="1">
      <c r="A58" s="125">
        <v>55</v>
      </c>
      <c r="B58" s="27"/>
      <c r="C58" s="31"/>
      <c r="D58" s="31"/>
      <c r="E58" s="28"/>
      <c r="F58" s="50"/>
      <c r="G58" s="29"/>
      <c r="H58" s="29"/>
      <c r="I58" s="30"/>
      <c r="J58" s="31"/>
      <c r="K58" s="53"/>
      <c r="L58" s="31"/>
      <c r="M58" s="31"/>
      <c r="N58" s="31"/>
      <c r="O58" s="31"/>
      <c r="P58" s="31"/>
      <c r="Q58" s="31"/>
      <c r="R58" s="28"/>
      <c r="S58" s="27"/>
      <c r="T58" s="31"/>
      <c r="U58" s="31"/>
      <c r="V58" s="31"/>
      <c r="W58" s="31"/>
      <c r="X58" s="31"/>
      <c r="Y58" s="31"/>
      <c r="Z58" s="31"/>
      <c r="AA58" s="32"/>
      <c r="AB58" s="32"/>
      <c r="AC58" s="97"/>
      <c r="AD58" s="97"/>
      <c r="AE58" s="97"/>
      <c r="AF58" s="32"/>
      <c r="AG58" s="93"/>
      <c r="AH58" s="27"/>
      <c r="AI58" s="31"/>
      <c r="AJ58" s="31"/>
      <c r="AK58" s="31"/>
      <c r="AL58" s="31"/>
      <c r="AM58" s="31"/>
      <c r="AN58" s="31"/>
      <c r="AO58" s="31"/>
      <c r="AP58" s="28"/>
      <c r="AQ58" s="27"/>
      <c r="AR58" s="31"/>
      <c r="AS58" s="31"/>
      <c r="AT58" s="31"/>
      <c r="AU58" s="31"/>
      <c r="AV58" s="31"/>
      <c r="AW58" s="31"/>
      <c r="AX58" s="28"/>
      <c r="AY58" s="27"/>
      <c r="AZ58" s="31"/>
      <c r="BA58" s="31"/>
      <c r="BB58" s="31"/>
      <c r="BC58" s="31"/>
      <c r="BD58" s="31"/>
      <c r="BE58" s="31"/>
      <c r="BF58" s="33"/>
      <c r="BG58" s="34"/>
      <c r="BH58" s="31"/>
      <c r="BI58" s="31"/>
      <c r="BJ58" s="31"/>
      <c r="BK58" s="31"/>
      <c r="BL58" s="31"/>
      <c r="BM58" s="31"/>
      <c r="BN58" s="31"/>
      <c r="BO58" s="31"/>
      <c r="BP58" s="31"/>
      <c r="BQ58" s="31"/>
      <c r="BR58" s="31"/>
      <c r="BS58" s="31"/>
      <c r="BT58" s="31"/>
      <c r="BU58" s="28"/>
      <c r="BV58" s="27"/>
      <c r="BW58" s="31"/>
      <c r="BX58" s="53"/>
      <c r="BY58" s="28"/>
      <c r="BZ58" s="35"/>
      <c r="CA58" s="31"/>
      <c r="CB58" s="31"/>
      <c r="CC58" s="31"/>
      <c r="CD58" s="31"/>
      <c r="CE58" s="31"/>
      <c r="CF58" s="31"/>
      <c r="CG58" s="31"/>
      <c r="CH58" s="31"/>
      <c r="CI58" s="31"/>
      <c r="CJ58" s="31"/>
    </row>
    <row r="59" spans="1:88" s="126" customFormat="1">
      <c r="A59" s="125">
        <v>56</v>
      </c>
      <c r="B59" s="27"/>
      <c r="C59" s="31"/>
      <c r="D59" s="31"/>
      <c r="E59" s="28"/>
      <c r="F59" s="50"/>
      <c r="G59" s="29"/>
      <c r="H59" s="29"/>
      <c r="I59" s="30"/>
      <c r="J59" s="31"/>
      <c r="K59" s="53"/>
      <c r="L59" s="31"/>
      <c r="M59" s="31"/>
      <c r="N59" s="31"/>
      <c r="O59" s="31"/>
      <c r="P59" s="31"/>
      <c r="Q59" s="31"/>
      <c r="R59" s="28"/>
      <c r="S59" s="27"/>
      <c r="T59" s="31"/>
      <c r="U59" s="31"/>
      <c r="V59" s="31"/>
      <c r="W59" s="31"/>
      <c r="X59" s="31"/>
      <c r="Y59" s="31"/>
      <c r="Z59" s="31"/>
      <c r="AA59" s="32"/>
      <c r="AB59" s="32"/>
      <c r="AC59" s="97"/>
      <c r="AD59" s="97"/>
      <c r="AE59" s="97"/>
      <c r="AF59" s="32"/>
      <c r="AG59" s="93"/>
      <c r="AH59" s="27"/>
      <c r="AI59" s="31"/>
      <c r="AJ59" s="31"/>
      <c r="AK59" s="31"/>
      <c r="AL59" s="31"/>
      <c r="AM59" s="31"/>
      <c r="AN59" s="31"/>
      <c r="AO59" s="31"/>
      <c r="AP59" s="28"/>
      <c r="AQ59" s="27"/>
      <c r="AR59" s="31"/>
      <c r="AS59" s="31"/>
      <c r="AT59" s="31"/>
      <c r="AU59" s="31"/>
      <c r="AV59" s="31"/>
      <c r="AW59" s="31"/>
      <c r="AX59" s="28"/>
      <c r="AY59" s="27"/>
      <c r="AZ59" s="31"/>
      <c r="BA59" s="31"/>
      <c r="BB59" s="31"/>
      <c r="BC59" s="31"/>
      <c r="BD59" s="31"/>
      <c r="BE59" s="31"/>
      <c r="BF59" s="33"/>
      <c r="BG59" s="34"/>
      <c r="BH59" s="31"/>
      <c r="BI59" s="31"/>
      <c r="BJ59" s="31"/>
      <c r="BK59" s="31"/>
      <c r="BL59" s="31"/>
      <c r="BM59" s="31"/>
      <c r="BN59" s="31"/>
      <c r="BO59" s="31"/>
      <c r="BP59" s="31"/>
      <c r="BQ59" s="31"/>
      <c r="BR59" s="31"/>
      <c r="BS59" s="31"/>
      <c r="BT59" s="31"/>
      <c r="BU59" s="28"/>
      <c r="BV59" s="27"/>
      <c r="BW59" s="31"/>
      <c r="BX59" s="53"/>
      <c r="BY59" s="28"/>
      <c r="BZ59" s="35"/>
      <c r="CA59" s="31"/>
      <c r="CB59" s="31"/>
      <c r="CC59" s="31"/>
      <c r="CD59" s="31"/>
      <c r="CE59" s="31"/>
      <c r="CF59" s="31"/>
      <c r="CG59" s="31"/>
      <c r="CH59" s="31"/>
      <c r="CI59" s="31"/>
      <c r="CJ59" s="31"/>
    </row>
    <row r="60" spans="1:88" s="126" customFormat="1">
      <c r="A60" s="125">
        <v>57</v>
      </c>
      <c r="B60" s="27"/>
      <c r="C60" s="31"/>
      <c r="D60" s="31"/>
      <c r="E60" s="28"/>
      <c r="F60" s="50"/>
      <c r="G60" s="29"/>
      <c r="H60" s="29"/>
      <c r="I60" s="30"/>
      <c r="J60" s="31"/>
      <c r="K60" s="53"/>
      <c r="L60" s="31"/>
      <c r="M60" s="31"/>
      <c r="N60" s="31"/>
      <c r="O60" s="31"/>
      <c r="P60" s="31"/>
      <c r="Q60" s="31"/>
      <c r="R60" s="28"/>
      <c r="S60" s="27"/>
      <c r="T60" s="31"/>
      <c r="U60" s="31"/>
      <c r="V60" s="31"/>
      <c r="W60" s="31"/>
      <c r="X60" s="31"/>
      <c r="Y60" s="31"/>
      <c r="Z60" s="31"/>
      <c r="AA60" s="32"/>
      <c r="AB60" s="32"/>
      <c r="AC60" s="97"/>
      <c r="AD60" s="97"/>
      <c r="AE60" s="97"/>
      <c r="AF60" s="32"/>
      <c r="AG60" s="93"/>
      <c r="AH60" s="27"/>
      <c r="AI60" s="31"/>
      <c r="AJ60" s="31"/>
      <c r="AK60" s="31"/>
      <c r="AL60" s="31"/>
      <c r="AM60" s="31"/>
      <c r="AN60" s="31"/>
      <c r="AO60" s="31"/>
      <c r="AP60" s="28"/>
      <c r="AQ60" s="27"/>
      <c r="AR60" s="31"/>
      <c r="AS60" s="31"/>
      <c r="AT60" s="31"/>
      <c r="AU60" s="31"/>
      <c r="AV60" s="31"/>
      <c r="AW60" s="31"/>
      <c r="AX60" s="28"/>
      <c r="AY60" s="27"/>
      <c r="AZ60" s="31"/>
      <c r="BA60" s="31"/>
      <c r="BB60" s="31"/>
      <c r="BC60" s="31"/>
      <c r="BD60" s="31"/>
      <c r="BE60" s="31"/>
      <c r="BF60" s="33"/>
      <c r="BG60" s="34"/>
      <c r="BH60" s="31"/>
      <c r="BI60" s="31"/>
      <c r="BJ60" s="31"/>
      <c r="BK60" s="31"/>
      <c r="BL60" s="31"/>
      <c r="BM60" s="31"/>
      <c r="BN60" s="31"/>
      <c r="BO60" s="31"/>
      <c r="BP60" s="31"/>
      <c r="BQ60" s="31"/>
      <c r="BR60" s="31"/>
      <c r="BS60" s="31"/>
      <c r="BT60" s="31"/>
      <c r="BU60" s="28"/>
      <c r="BV60" s="27"/>
      <c r="BW60" s="31"/>
      <c r="BX60" s="53"/>
      <c r="BY60" s="28"/>
      <c r="BZ60" s="35"/>
      <c r="CA60" s="31"/>
      <c r="CB60" s="31"/>
      <c r="CC60" s="31"/>
      <c r="CD60" s="31"/>
      <c r="CE60" s="31"/>
      <c r="CF60" s="31"/>
      <c r="CG60" s="31"/>
      <c r="CH60" s="31"/>
      <c r="CI60" s="31"/>
      <c r="CJ60" s="31"/>
    </row>
    <row r="61" spans="1:88" s="126" customFormat="1">
      <c r="A61" s="125">
        <v>58</v>
      </c>
      <c r="B61" s="27"/>
      <c r="C61" s="31"/>
      <c r="D61" s="31"/>
      <c r="E61" s="28"/>
      <c r="F61" s="50"/>
      <c r="G61" s="29"/>
      <c r="H61" s="29"/>
      <c r="I61" s="30"/>
      <c r="J61" s="31"/>
      <c r="K61" s="53"/>
      <c r="L61" s="31"/>
      <c r="M61" s="31"/>
      <c r="N61" s="31"/>
      <c r="O61" s="31"/>
      <c r="P61" s="31"/>
      <c r="Q61" s="31"/>
      <c r="R61" s="28"/>
      <c r="S61" s="27"/>
      <c r="T61" s="31"/>
      <c r="U61" s="31"/>
      <c r="V61" s="31"/>
      <c r="W61" s="31"/>
      <c r="X61" s="31"/>
      <c r="Y61" s="31"/>
      <c r="Z61" s="31"/>
      <c r="AA61" s="32"/>
      <c r="AB61" s="32"/>
      <c r="AC61" s="97"/>
      <c r="AD61" s="97"/>
      <c r="AE61" s="97"/>
      <c r="AF61" s="32"/>
      <c r="AG61" s="93"/>
      <c r="AH61" s="27"/>
      <c r="AI61" s="31"/>
      <c r="AJ61" s="31"/>
      <c r="AK61" s="31"/>
      <c r="AL61" s="31"/>
      <c r="AM61" s="31"/>
      <c r="AN61" s="31"/>
      <c r="AO61" s="31"/>
      <c r="AP61" s="28"/>
      <c r="AQ61" s="27"/>
      <c r="AR61" s="31"/>
      <c r="AS61" s="31"/>
      <c r="AT61" s="31"/>
      <c r="AU61" s="31"/>
      <c r="AV61" s="31"/>
      <c r="AW61" s="31"/>
      <c r="AX61" s="28"/>
      <c r="AY61" s="27"/>
      <c r="AZ61" s="31"/>
      <c r="BA61" s="31"/>
      <c r="BB61" s="31"/>
      <c r="BC61" s="31"/>
      <c r="BD61" s="31"/>
      <c r="BE61" s="31"/>
      <c r="BF61" s="33"/>
      <c r="BG61" s="34"/>
      <c r="BH61" s="31"/>
      <c r="BI61" s="31"/>
      <c r="BJ61" s="31"/>
      <c r="BK61" s="31"/>
      <c r="BL61" s="31"/>
      <c r="BM61" s="31"/>
      <c r="BN61" s="31"/>
      <c r="BO61" s="31"/>
      <c r="BP61" s="31"/>
      <c r="BQ61" s="31"/>
      <c r="BR61" s="31"/>
      <c r="BS61" s="31"/>
      <c r="BT61" s="31"/>
      <c r="BU61" s="28"/>
      <c r="BV61" s="27"/>
      <c r="BW61" s="31"/>
      <c r="BX61" s="53"/>
      <c r="BY61" s="28"/>
      <c r="BZ61" s="35"/>
      <c r="CA61" s="31"/>
      <c r="CB61" s="31"/>
      <c r="CC61" s="31"/>
      <c r="CD61" s="31"/>
      <c r="CE61" s="31"/>
      <c r="CF61" s="31"/>
      <c r="CG61" s="31"/>
      <c r="CH61" s="31"/>
      <c r="CI61" s="31"/>
      <c r="CJ61" s="31"/>
    </row>
    <row r="62" spans="1:88" s="126" customFormat="1">
      <c r="A62" s="125">
        <v>59</v>
      </c>
      <c r="B62" s="27"/>
      <c r="C62" s="31"/>
      <c r="D62" s="31"/>
      <c r="E62" s="28"/>
      <c r="F62" s="50"/>
      <c r="G62" s="29"/>
      <c r="H62" s="29"/>
      <c r="I62" s="30"/>
      <c r="J62" s="31"/>
      <c r="K62" s="53"/>
      <c r="L62" s="31"/>
      <c r="M62" s="31"/>
      <c r="N62" s="31"/>
      <c r="O62" s="31"/>
      <c r="P62" s="31"/>
      <c r="Q62" s="31"/>
      <c r="R62" s="28"/>
      <c r="S62" s="27"/>
      <c r="T62" s="31"/>
      <c r="U62" s="31"/>
      <c r="V62" s="31"/>
      <c r="W62" s="31"/>
      <c r="X62" s="31"/>
      <c r="Y62" s="31"/>
      <c r="Z62" s="31"/>
      <c r="AA62" s="32"/>
      <c r="AB62" s="32"/>
      <c r="AC62" s="97"/>
      <c r="AD62" s="97"/>
      <c r="AE62" s="97"/>
      <c r="AF62" s="32"/>
      <c r="AG62" s="93"/>
      <c r="AH62" s="27"/>
      <c r="AI62" s="31"/>
      <c r="AJ62" s="31"/>
      <c r="AK62" s="31"/>
      <c r="AL62" s="31"/>
      <c r="AM62" s="31"/>
      <c r="AN62" s="31"/>
      <c r="AO62" s="31"/>
      <c r="AP62" s="28"/>
      <c r="AQ62" s="27"/>
      <c r="AR62" s="31"/>
      <c r="AS62" s="31"/>
      <c r="AT62" s="31"/>
      <c r="AU62" s="31"/>
      <c r="AV62" s="31"/>
      <c r="AW62" s="31"/>
      <c r="AX62" s="28"/>
      <c r="AY62" s="27"/>
      <c r="AZ62" s="31"/>
      <c r="BA62" s="31"/>
      <c r="BB62" s="31"/>
      <c r="BC62" s="31"/>
      <c r="BD62" s="31"/>
      <c r="BE62" s="31"/>
      <c r="BF62" s="33"/>
      <c r="BG62" s="34"/>
      <c r="BH62" s="31"/>
      <c r="BI62" s="31"/>
      <c r="BJ62" s="31"/>
      <c r="BK62" s="31"/>
      <c r="BL62" s="31"/>
      <c r="BM62" s="31"/>
      <c r="BN62" s="31"/>
      <c r="BO62" s="31"/>
      <c r="BP62" s="31"/>
      <c r="BQ62" s="31"/>
      <c r="BR62" s="31"/>
      <c r="BS62" s="31"/>
      <c r="BT62" s="31"/>
      <c r="BU62" s="28"/>
      <c r="BV62" s="27"/>
      <c r="BW62" s="31"/>
      <c r="BX62" s="53"/>
      <c r="BY62" s="28"/>
      <c r="BZ62" s="35"/>
      <c r="CA62" s="31"/>
      <c r="CB62" s="31"/>
      <c r="CC62" s="31"/>
      <c r="CD62" s="31"/>
      <c r="CE62" s="31"/>
      <c r="CF62" s="31"/>
      <c r="CG62" s="31"/>
      <c r="CH62" s="31"/>
      <c r="CI62" s="31"/>
      <c r="CJ62" s="31"/>
    </row>
    <row r="63" spans="1:88" s="126" customFormat="1">
      <c r="A63" s="125">
        <v>60</v>
      </c>
      <c r="B63" s="27"/>
      <c r="C63" s="31"/>
      <c r="D63" s="31"/>
      <c r="E63" s="28"/>
      <c r="F63" s="50"/>
      <c r="G63" s="29"/>
      <c r="H63" s="29"/>
      <c r="I63" s="30"/>
      <c r="J63" s="31"/>
      <c r="K63" s="53"/>
      <c r="L63" s="31"/>
      <c r="M63" s="31"/>
      <c r="N63" s="31"/>
      <c r="O63" s="31"/>
      <c r="P63" s="31"/>
      <c r="Q63" s="31"/>
      <c r="R63" s="28"/>
      <c r="S63" s="27"/>
      <c r="T63" s="31"/>
      <c r="U63" s="31"/>
      <c r="V63" s="31"/>
      <c r="W63" s="31"/>
      <c r="X63" s="31"/>
      <c r="Y63" s="31"/>
      <c r="Z63" s="31"/>
      <c r="AA63" s="32"/>
      <c r="AB63" s="32"/>
      <c r="AC63" s="97"/>
      <c r="AD63" s="97"/>
      <c r="AE63" s="97"/>
      <c r="AF63" s="32"/>
      <c r="AG63" s="93"/>
      <c r="AH63" s="27"/>
      <c r="AI63" s="31"/>
      <c r="AJ63" s="31"/>
      <c r="AK63" s="31"/>
      <c r="AL63" s="31"/>
      <c r="AM63" s="31"/>
      <c r="AN63" s="31"/>
      <c r="AO63" s="31"/>
      <c r="AP63" s="28"/>
      <c r="AQ63" s="27"/>
      <c r="AR63" s="31"/>
      <c r="AS63" s="31"/>
      <c r="AT63" s="31"/>
      <c r="AU63" s="31"/>
      <c r="AV63" s="31"/>
      <c r="AW63" s="31"/>
      <c r="AX63" s="28"/>
      <c r="AY63" s="27"/>
      <c r="AZ63" s="31"/>
      <c r="BA63" s="31"/>
      <c r="BB63" s="31"/>
      <c r="BC63" s="31"/>
      <c r="BD63" s="31"/>
      <c r="BE63" s="31"/>
      <c r="BF63" s="33"/>
      <c r="BG63" s="34"/>
      <c r="BH63" s="31"/>
      <c r="BI63" s="31"/>
      <c r="BJ63" s="31"/>
      <c r="BK63" s="31"/>
      <c r="BL63" s="31"/>
      <c r="BM63" s="31"/>
      <c r="BN63" s="31"/>
      <c r="BO63" s="31"/>
      <c r="BP63" s="31"/>
      <c r="BQ63" s="31"/>
      <c r="BR63" s="31"/>
      <c r="BS63" s="31"/>
      <c r="BT63" s="31"/>
      <c r="BU63" s="28"/>
      <c r="BV63" s="27"/>
      <c r="BW63" s="31"/>
      <c r="BX63" s="53"/>
      <c r="BY63" s="28"/>
      <c r="BZ63" s="35"/>
      <c r="CA63" s="31"/>
      <c r="CB63" s="31"/>
      <c r="CC63" s="31"/>
      <c r="CD63" s="31"/>
      <c r="CE63" s="31"/>
      <c r="CF63" s="31"/>
      <c r="CG63" s="31"/>
      <c r="CH63" s="31"/>
      <c r="CI63" s="31"/>
      <c r="CJ63" s="31"/>
    </row>
    <row r="64" spans="1:88" s="126" customFormat="1">
      <c r="A64" s="125">
        <v>61</v>
      </c>
      <c r="B64" s="27"/>
      <c r="C64" s="31"/>
      <c r="D64" s="31"/>
      <c r="E64" s="28"/>
      <c r="F64" s="50"/>
      <c r="G64" s="29"/>
      <c r="H64" s="29"/>
      <c r="I64" s="30"/>
      <c r="J64" s="31"/>
      <c r="K64" s="53"/>
      <c r="L64" s="31"/>
      <c r="M64" s="31"/>
      <c r="N64" s="31"/>
      <c r="O64" s="31"/>
      <c r="P64" s="31"/>
      <c r="Q64" s="31"/>
      <c r="R64" s="28"/>
      <c r="S64" s="27"/>
      <c r="T64" s="31"/>
      <c r="U64" s="31"/>
      <c r="V64" s="31"/>
      <c r="W64" s="31"/>
      <c r="X64" s="31"/>
      <c r="Y64" s="31"/>
      <c r="Z64" s="31"/>
      <c r="AA64" s="32"/>
      <c r="AB64" s="32"/>
      <c r="AC64" s="97"/>
      <c r="AD64" s="97"/>
      <c r="AE64" s="97"/>
      <c r="AF64" s="32"/>
      <c r="AG64" s="93"/>
      <c r="AH64" s="27"/>
      <c r="AI64" s="31"/>
      <c r="AJ64" s="31"/>
      <c r="AK64" s="31"/>
      <c r="AL64" s="31"/>
      <c r="AM64" s="31"/>
      <c r="AN64" s="31"/>
      <c r="AO64" s="31"/>
      <c r="AP64" s="28"/>
      <c r="AQ64" s="27"/>
      <c r="AR64" s="31"/>
      <c r="AS64" s="31"/>
      <c r="AT64" s="31"/>
      <c r="AU64" s="31"/>
      <c r="AV64" s="31"/>
      <c r="AW64" s="31"/>
      <c r="AX64" s="28"/>
      <c r="AY64" s="27"/>
      <c r="AZ64" s="31"/>
      <c r="BA64" s="31"/>
      <c r="BB64" s="31"/>
      <c r="BC64" s="31"/>
      <c r="BD64" s="31"/>
      <c r="BE64" s="31"/>
      <c r="BF64" s="33"/>
      <c r="BG64" s="34"/>
      <c r="BH64" s="31"/>
      <c r="BI64" s="31"/>
      <c r="BJ64" s="31"/>
      <c r="BK64" s="31"/>
      <c r="BL64" s="31"/>
      <c r="BM64" s="31"/>
      <c r="BN64" s="31"/>
      <c r="BO64" s="31"/>
      <c r="BP64" s="31"/>
      <c r="BQ64" s="31"/>
      <c r="BR64" s="31"/>
      <c r="BS64" s="31"/>
      <c r="BT64" s="31"/>
      <c r="BU64" s="28"/>
      <c r="BV64" s="27"/>
      <c r="BW64" s="31"/>
      <c r="BX64" s="53"/>
      <c r="BY64" s="28"/>
      <c r="BZ64" s="35"/>
      <c r="CA64" s="31"/>
      <c r="CB64" s="31"/>
      <c r="CC64" s="31"/>
      <c r="CD64" s="31"/>
      <c r="CE64" s="31"/>
      <c r="CF64" s="31"/>
      <c r="CG64" s="31"/>
      <c r="CH64" s="31"/>
      <c r="CI64" s="31"/>
      <c r="CJ64" s="31"/>
    </row>
    <row r="65" spans="1:88" s="126" customFormat="1">
      <c r="A65" s="125">
        <v>62</v>
      </c>
      <c r="B65" s="27"/>
      <c r="C65" s="31"/>
      <c r="D65" s="31"/>
      <c r="E65" s="28"/>
      <c r="F65" s="50"/>
      <c r="G65" s="29"/>
      <c r="H65" s="29"/>
      <c r="I65" s="30"/>
      <c r="J65" s="31"/>
      <c r="K65" s="53"/>
      <c r="L65" s="31"/>
      <c r="M65" s="31"/>
      <c r="N65" s="31"/>
      <c r="O65" s="31"/>
      <c r="P65" s="31"/>
      <c r="Q65" s="31"/>
      <c r="R65" s="28"/>
      <c r="S65" s="27"/>
      <c r="T65" s="31"/>
      <c r="U65" s="31"/>
      <c r="V65" s="31"/>
      <c r="W65" s="31"/>
      <c r="X65" s="31"/>
      <c r="Y65" s="31"/>
      <c r="Z65" s="31"/>
      <c r="AA65" s="32"/>
      <c r="AB65" s="32"/>
      <c r="AC65" s="97"/>
      <c r="AD65" s="97"/>
      <c r="AE65" s="97"/>
      <c r="AF65" s="32"/>
      <c r="AG65" s="93"/>
      <c r="AH65" s="27"/>
      <c r="AI65" s="31"/>
      <c r="AJ65" s="31"/>
      <c r="AK65" s="31"/>
      <c r="AL65" s="31"/>
      <c r="AM65" s="31"/>
      <c r="AN65" s="31"/>
      <c r="AO65" s="31"/>
      <c r="AP65" s="28"/>
      <c r="AQ65" s="27"/>
      <c r="AR65" s="31"/>
      <c r="AS65" s="31"/>
      <c r="AT65" s="31"/>
      <c r="AU65" s="31"/>
      <c r="AV65" s="31"/>
      <c r="AW65" s="31"/>
      <c r="AX65" s="28"/>
      <c r="AY65" s="27"/>
      <c r="AZ65" s="31"/>
      <c r="BA65" s="31"/>
      <c r="BB65" s="31"/>
      <c r="BC65" s="31"/>
      <c r="BD65" s="31"/>
      <c r="BE65" s="31"/>
      <c r="BF65" s="33"/>
      <c r="BG65" s="34"/>
      <c r="BH65" s="31"/>
      <c r="BI65" s="31"/>
      <c r="BJ65" s="31"/>
      <c r="BK65" s="31"/>
      <c r="BL65" s="31"/>
      <c r="BM65" s="31"/>
      <c r="BN65" s="31"/>
      <c r="BO65" s="31"/>
      <c r="BP65" s="31"/>
      <c r="BQ65" s="31"/>
      <c r="BR65" s="31"/>
      <c r="BS65" s="31"/>
      <c r="BT65" s="31"/>
      <c r="BU65" s="28"/>
      <c r="BV65" s="27"/>
      <c r="BW65" s="31"/>
      <c r="BX65" s="53"/>
      <c r="BY65" s="28"/>
      <c r="BZ65" s="35"/>
      <c r="CA65" s="31"/>
      <c r="CB65" s="31"/>
      <c r="CC65" s="31"/>
      <c r="CD65" s="31"/>
      <c r="CE65" s="31"/>
      <c r="CF65" s="31"/>
      <c r="CG65" s="31"/>
      <c r="CH65" s="31"/>
      <c r="CI65" s="31"/>
      <c r="CJ65" s="31"/>
    </row>
    <row r="66" spans="1:88" s="126" customFormat="1">
      <c r="A66" s="125">
        <v>63</v>
      </c>
      <c r="B66" s="27"/>
      <c r="C66" s="31"/>
      <c r="D66" s="31"/>
      <c r="E66" s="28"/>
      <c r="F66" s="50"/>
      <c r="G66" s="29"/>
      <c r="H66" s="29"/>
      <c r="I66" s="30"/>
      <c r="J66" s="31"/>
      <c r="K66" s="53"/>
      <c r="L66" s="31"/>
      <c r="M66" s="31"/>
      <c r="N66" s="31"/>
      <c r="O66" s="31"/>
      <c r="P66" s="31"/>
      <c r="Q66" s="31"/>
      <c r="R66" s="28"/>
      <c r="S66" s="27"/>
      <c r="T66" s="31"/>
      <c r="U66" s="31"/>
      <c r="V66" s="31"/>
      <c r="W66" s="31"/>
      <c r="X66" s="31"/>
      <c r="Y66" s="31"/>
      <c r="Z66" s="31"/>
      <c r="AA66" s="32"/>
      <c r="AB66" s="32"/>
      <c r="AC66" s="97"/>
      <c r="AD66" s="97"/>
      <c r="AE66" s="97"/>
      <c r="AF66" s="32"/>
      <c r="AG66" s="93"/>
      <c r="AH66" s="27"/>
      <c r="AI66" s="31"/>
      <c r="AJ66" s="31"/>
      <c r="AK66" s="31"/>
      <c r="AL66" s="31"/>
      <c r="AM66" s="31"/>
      <c r="AN66" s="31"/>
      <c r="AO66" s="31"/>
      <c r="AP66" s="28"/>
      <c r="AQ66" s="27"/>
      <c r="AR66" s="31"/>
      <c r="AS66" s="31"/>
      <c r="AT66" s="31"/>
      <c r="AU66" s="31"/>
      <c r="AV66" s="31"/>
      <c r="AW66" s="31"/>
      <c r="AX66" s="28"/>
      <c r="AY66" s="27"/>
      <c r="AZ66" s="31"/>
      <c r="BA66" s="31"/>
      <c r="BB66" s="31"/>
      <c r="BC66" s="31"/>
      <c r="BD66" s="31"/>
      <c r="BE66" s="31"/>
      <c r="BF66" s="33"/>
      <c r="BG66" s="34"/>
      <c r="BH66" s="31"/>
      <c r="BI66" s="31"/>
      <c r="BJ66" s="31"/>
      <c r="BK66" s="31"/>
      <c r="BL66" s="31"/>
      <c r="BM66" s="31"/>
      <c r="BN66" s="31"/>
      <c r="BO66" s="31"/>
      <c r="BP66" s="31"/>
      <c r="BQ66" s="31"/>
      <c r="BR66" s="31"/>
      <c r="BS66" s="31"/>
      <c r="BT66" s="31"/>
      <c r="BU66" s="28"/>
      <c r="BV66" s="27"/>
      <c r="BW66" s="31"/>
      <c r="BX66" s="53"/>
      <c r="BY66" s="28"/>
      <c r="BZ66" s="35"/>
      <c r="CA66" s="31"/>
      <c r="CB66" s="31"/>
      <c r="CC66" s="31"/>
      <c r="CD66" s="31"/>
      <c r="CE66" s="31"/>
      <c r="CF66" s="31"/>
      <c r="CG66" s="31"/>
      <c r="CH66" s="31"/>
      <c r="CI66" s="31"/>
      <c r="CJ66" s="31"/>
    </row>
    <row r="67" spans="1:88" s="126" customFormat="1">
      <c r="A67" s="125">
        <v>64</v>
      </c>
      <c r="B67" s="27"/>
      <c r="C67" s="31"/>
      <c r="D67" s="31"/>
      <c r="E67" s="28"/>
      <c r="F67" s="50"/>
      <c r="G67" s="29"/>
      <c r="H67" s="29"/>
      <c r="I67" s="30"/>
      <c r="J67" s="31"/>
      <c r="K67" s="53"/>
      <c r="L67" s="31"/>
      <c r="M67" s="31"/>
      <c r="N67" s="31"/>
      <c r="O67" s="31"/>
      <c r="P67" s="31"/>
      <c r="Q67" s="31"/>
      <c r="R67" s="28"/>
      <c r="S67" s="27"/>
      <c r="T67" s="31"/>
      <c r="U67" s="31"/>
      <c r="V67" s="31"/>
      <c r="W67" s="31"/>
      <c r="X67" s="31"/>
      <c r="Y67" s="31"/>
      <c r="Z67" s="31"/>
      <c r="AA67" s="32"/>
      <c r="AB67" s="32"/>
      <c r="AC67" s="97"/>
      <c r="AD67" s="97"/>
      <c r="AE67" s="97"/>
      <c r="AF67" s="32"/>
      <c r="AG67" s="93"/>
      <c r="AH67" s="27"/>
      <c r="AI67" s="31"/>
      <c r="AJ67" s="31"/>
      <c r="AK67" s="31"/>
      <c r="AL67" s="31"/>
      <c r="AM67" s="31"/>
      <c r="AN67" s="31"/>
      <c r="AO67" s="31"/>
      <c r="AP67" s="28"/>
      <c r="AQ67" s="27"/>
      <c r="AR67" s="31"/>
      <c r="AS67" s="31"/>
      <c r="AT67" s="31"/>
      <c r="AU67" s="31"/>
      <c r="AV67" s="31"/>
      <c r="AW67" s="31"/>
      <c r="AX67" s="28"/>
      <c r="AY67" s="27"/>
      <c r="AZ67" s="31"/>
      <c r="BA67" s="31"/>
      <c r="BB67" s="31"/>
      <c r="BC67" s="31"/>
      <c r="BD67" s="31"/>
      <c r="BE67" s="31"/>
      <c r="BF67" s="33"/>
      <c r="BG67" s="34"/>
      <c r="BH67" s="31"/>
      <c r="BI67" s="31"/>
      <c r="BJ67" s="31"/>
      <c r="BK67" s="31"/>
      <c r="BL67" s="31"/>
      <c r="BM67" s="31"/>
      <c r="BN67" s="31"/>
      <c r="BO67" s="31"/>
      <c r="BP67" s="31"/>
      <c r="BQ67" s="31"/>
      <c r="BR67" s="31"/>
      <c r="BS67" s="31"/>
      <c r="BT67" s="31"/>
      <c r="BU67" s="28"/>
      <c r="BV67" s="27"/>
      <c r="BW67" s="31"/>
      <c r="BX67" s="53"/>
      <c r="BY67" s="28"/>
      <c r="BZ67" s="35"/>
      <c r="CA67" s="31"/>
      <c r="CB67" s="31"/>
      <c r="CC67" s="31"/>
      <c r="CD67" s="31"/>
      <c r="CE67" s="31"/>
      <c r="CF67" s="31"/>
      <c r="CG67" s="31"/>
      <c r="CH67" s="31"/>
      <c r="CI67" s="31"/>
      <c r="CJ67" s="31"/>
    </row>
    <row r="68" spans="1:88" s="126" customFormat="1">
      <c r="A68" s="125">
        <v>65</v>
      </c>
      <c r="B68" s="27"/>
      <c r="C68" s="31"/>
      <c r="D68" s="31"/>
      <c r="E68" s="28"/>
      <c r="F68" s="50"/>
      <c r="G68" s="29"/>
      <c r="H68" s="29"/>
      <c r="I68" s="30"/>
      <c r="J68" s="31"/>
      <c r="K68" s="53"/>
      <c r="L68" s="31"/>
      <c r="M68" s="31"/>
      <c r="N68" s="31"/>
      <c r="O68" s="31"/>
      <c r="P68" s="31"/>
      <c r="Q68" s="31"/>
      <c r="R68" s="28"/>
      <c r="S68" s="27"/>
      <c r="T68" s="31"/>
      <c r="U68" s="31"/>
      <c r="V68" s="31"/>
      <c r="W68" s="31"/>
      <c r="X68" s="31"/>
      <c r="Y68" s="31"/>
      <c r="Z68" s="31"/>
      <c r="AA68" s="32"/>
      <c r="AB68" s="32"/>
      <c r="AC68" s="97"/>
      <c r="AD68" s="97"/>
      <c r="AE68" s="97"/>
      <c r="AF68" s="32"/>
      <c r="AG68" s="93"/>
      <c r="AH68" s="27"/>
      <c r="AI68" s="31"/>
      <c r="AJ68" s="31"/>
      <c r="AK68" s="31"/>
      <c r="AL68" s="31"/>
      <c r="AM68" s="31"/>
      <c r="AN68" s="31"/>
      <c r="AO68" s="31"/>
      <c r="AP68" s="28"/>
      <c r="AQ68" s="27"/>
      <c r="AR68" s="31"/>
      <c r="AS68" s="31"/>
      <c r="AT68" s="31"/>
      <c r="AU68" s="31"/>
      <c r="AV68" s="31"/>
      <c r="AW68" s="31"/>
      <c r="AX68" s="28"/>
      <c r="AY68" s="27"/>
      <c r="AZ68" s="31"/>
      <c r="BA68" s="31"/>
      <c r="BB68" s="31"/>
      <c r="BC68" s="31"/>
      <c r="BD68" s="31"/>
      <c r="BE68" s="31"/>
      <c r="BF68" s="33"/>
      <c r="BG68" s="34"/>
      <c r="BH68" s="31"/>
      <c r="BI68" s="31"/>
      <c r="BJ68" s="31"/>
      <c r="BK68" s="31"/>
      <c r="BL68" s="31"/>
      <c r="BM68" s="31"/>
      <c r="BN68" s="31"/>
      <c r="BO68" s="31"/>
      <c r="BP68" s="31"/>
      <c r="BQ68" s="31"/>
      <c r="BR68" s="31"/>
      <c r="BS68" s="31"/>
      <c r="BT68" s="31"/>
      <c r="BU68" s="28"/>
      <c r="BV68" s="27"/>
      <c r="BW68" s="31"/>
      <c r="BX68" s="53"/>
      <c r="BY68" s="28"/>
      <c r="BZ68" s="35"/>
      <c r="CA68" s="31"/>
      <c r="CB68" s="31"/>
      <c r="CC68" s="31"/>
      <c r="CD68" s="31"/>
      <c r="CE68" s="31"/>
      <c r="CF68" s="31"/>
      <c r="CG68" s="31"/>
      <c r="CH68" s="31"/>
      <c r="CI68" s="31"/>
      <c r="CJ68" s="31"/>
    </row>
    <row r="69" spans="1:88" s="126" customFormat="1">
      <c r="A69" s="125">
        <v>66</v>
      </c>
      <c r="B69" s="27"/>
      <c r="C69" s="31"/>
      <c r="D69" s="31"/>
      <c r="E69" s="28"/>
      <c r="F69" s="50"/>
      <c r="G69" s="29"/>
      <c r="H69" s="29"/>
      <c r="I69" s="30"/>
      <c r="J69" s="31"/>
      <c r="K69" s="53"/>
      <c r="L69" s="31"/>
      <c r="M69" s="31"/>
      <c r="N69" s="31"/>
      <c r="O69" s="31"/>
      <c r="P69" s="31"/>
      <c r="Q69" s="31"/>
      <c r="R69" s="28"/>
      <c r="S69" s="27"/>
      <c r="T69" s="31"/>
      <c r="U69" s="31"/>
      <c r="V69" s="31"/>
      <c r="W69" s="31"/>
      <c r="X69" s="31"/>
      <c r="Y69" s="31"/>
      <c r="Z69" s="31"/>
      <c r="AA69" s="32"/>
      <c r="AB69" s="32"/>
      <c r="AC69" s="97"/>
      <c r="AD69" s="97"/>
      <c r="AE69" s="97"/>
      <c r="AF69" s="32"/>
      <c r="AG69" s="93"/>
      <c r="AH69" s="27"/>
      <c r="AI69" s="31"/>
      <c r="AJ69" s="31"/>
      <c r="AK69" s="31"/>
      <c r="AL69" s="31"/>
      <c r="AM69" s="31"/>
      <c r="AN69" s="31"/>
      <c r="AO69" s="31"/>
      <c r="AP69" s="28"/>
      <c r="AQ69" s="27"/>
      <c r="AR69" s="31"/>
      <c r="AS69" s="31"/>
      <c r="AT69" s="31"/>
      <c r="AU69" s="31"/>
      <c r="AV69" s="31"/>
      <c r="AW69" s="31"/>
      <c r="AX69" s="28"/>
      <c r="AY69" s="27"/>
      <c r="AZ69" s="31"/>
      <c r="BA69" s="31"/>
      <c r="BB69" s="31"/>
      <c r="BC69" s="31"/>
      <c r="BD69" s="31"/>
      <c r="BE69" s="31"/>
      <c r="BF69" s="33"/>
      <c r="BG69" s="34"/>
      <c r="BH69" s="31"/>
      <c r="BI69" s="31"/>
      <c r="BJ69" s="31"/>
      <c r="BK69" s="31"/>
      <c r="BL69" s="31"/>
      <c r="BM69" s="31"/>
      <c r="BN69" s="31"/>
      <c r="BO69" s="31"/>
      <c r="BP69" s="31"/>
      <c r="BQ69" s="31"/>
      <c r="BR69" s="31"/>
      <c r="BS69" s="31"/>
      <c r="BT69" s="31"/>
      <c r="BU69" s="28"/>
      <c r="BV69" s="27"/>
      <c r="BW69" s="31"/>
      <c r="BX69" s="53"/>
      <c r="BY69" s="28"/>
      <c r="BZ69" s="35"/>
      <c r="CA69" s="31"/>
      <c r="CB69" s="31"/>
      <c r="CC69" s="31"/>
      <c r="CD69" s="31"/>
      <c r="CE69" s="31"/>
      <c r="CF69" s="31"/>
      <c r="CG69" s="31"/>
      <c r="CH69" s="31"/>
      <c r="CI69" s="31"/>
      <c r="CJ69" s="31"/>
    </row>
    <row r="70" spans="1:88" s="126" customFormat="1">
      <c r="A70" s="125">
        <v>67</v>
      </c>
      <c r="B70" s="27"/>
      <c r="C70" s="31"/>
      <c r="D70" s="31"/>
      <c r="E70" s="28"/>
      <c r="F70" s="50"/>
      <c r="G70" s="29"/>
      <c r="H70" s="29"/>
      <c r="I70" s="30"/>
      <c r="J70" s="31"/>
      <c r="K70" s="53"/>
      <c r="L70" s="31"/>
      <c r="M70" s="31"/>
      <c r="N70" s="31"/>
      <c r="O70" s="31"/>
      <c r="P70" s="31"/>
      <c r="Q70" s="31"/>
      <c r="R70" s="28"/>
      <c r="S70" s="27"/>
      <c r="T70" s="31"/>
      <c r="U70" s="31"/>
      <c r="V70" s="31"/>
      <c r="W70" s="31"/>
      <c r="X70" s="31"/>
      <c r="Y70" s="31"/>
      <c r="Z70" s="31"/>
      <c r="AA70" s="32"/>
      <c r="AB70" s="32"/>
      <c r="AC70" s="97"/>
      <c r="AD70" s="97"/>
      <c r="AE70" s="97"/>
      <c r="AF70" s="32"/>
      <c r="AG70" s="93"/>
      <c r="AH70" s="27"/>
      <c r="AI70" s="31"/>
      <c r="AJ70" s="31"/>
      <c r="AK70" s="31"/>
      <c r="AL70" s="31"/>
      <c r="AM70" s="31"/>
      <c r="AN70" s="31"/>
      <c r="AO70" s="31"/>
      <c r="AP70" s="28"/>
      <c r="AQ70" s="27"/>
      <c r="AR70" s="31"/>
      <c r="AS70" s="31"/>
      <c r="AT70" s="31"/>
      <c r="AU70" s="31"/>
      <c r="AV70" s="31"/>
      <c r="AW70" s="31"/>
      <c r="AX70" s="28"/>
      <c r="AY70" s="27"/>
      <c r="AZ70" s="31"/>
      <c r="BA70" s="31"/>
      <c r="BB70" s="31"/>
      <c r="BC70" s="31"/>
      <c r="BD70" s="31"/>
      <c r="BE70" s="31"/>
      <c r="BF70" s="33"/>
      <c r="BG70" s="34"/>
      <c r="BH70" s="31"/>
      <c r="BI70" s="31"/>
      <c r="BJ70" s="31"/>
      <c r="BK70" s="31"/>
      <c r="BL70" s="31"/>
      <c r="BM70" s="31"/>
      <c r="BN70" s="31"/>
      <c r="BO70" s="31"/>
      <c r="BP70" s="31"/>
      <c r="BQ70" s="31"/>
      <c r="BR70" s="31"/>
      <c r="BS70" s="31"/>
      <c r="BT70" s="31"/>
      <c r="BU70" s="28"/>
      <c r="BV70" s="27"/>
      <c r="BW70" s="31"/>
      <c r="BX70" s="53"/>
      <c r="BY70" s="28"/>
      <c r="BZ70" s="35"/>
      <c r="CA70" s="31"/>
      <c r="CB70" s="31"/>
      <c r="CC70" s="31"/>
      <c r="CD70" s="31"/>
      <c r="CE70" s="31"/>
      <c r="CF70" s="31"/>
      <c r="CG70" s="31"/>
      <c r="CH70" s="31"/>
      <c r="CI70" s="31"/>
      <c r="CJ70" s="31"/>
    </row>
    <row r="71" spans="1:88" s="126" customFormat="1">
      <c r="A71" s="125">
        <v>68</v>
      </c>
      <c r="B71" s="27"/>
      <c r="C71" s="31"/>
      <c r="D71" s="31"/>
      <c r="E71" s="28"/>
      <c r="F71" s="50"/>
      <c r="G71" s="29"/>
      <c r="H71" s="29"/>
      <c r="I71" s="30"/>
      <c r="J71" s="31"/>
      <c r="K71" s="53"/>
      <c r="L71" s="31"/>
      <c r="M71" s="31"/>
      <c r="N71" s="31"/>
      <c r="O71" s="31"/>
      <c r="P71" s="31"/>
      <c r="Q71" s="31"/>
      <c r="R71" s="28"/>
      <c r="S71" s="27"/>
      <c r="T71" s="31"/>
      <c r="U71" s="31"/>
      <c r="V71" s="31"/>
      <c r="W71" s="31"/>
      <c r="X71" s="31"/>
      <c r="Y71" s="31"/>
      <c r="Z71" s="31"/>
      <c r="AA71" s="32"/>
      <c r="AB71" s="32"/>
      <c r="AC71" s="97"/>
      <c r="AD71" s="97"/>
      <c r="AE71" s="97"/>
      <c r="AF71" s="32"/>
      <c r="AG71" s="93"/>
      <c r="AH71" s="27"/>
      <c r="AI71" s="31"/>
      <c r="AJ71" s="31"/>
      <c r="AK71" s="31"/>
      <c r="AL71" s="31"/>
      <c r="AM71" s="31"/>
      <c r="AN71" s="31"/>
      <c r="AO71" s="31"/>
      <c r="AP71" s="28"/>
      <c r="AQ71" s="27"/>
      <c r="AR71" s="31"/>
      <c r="AS71" s="31"/>
      <c r="AT71" s="31"/>
      <c r="AU71" s="31"/>
      <c r="AV71" s="31"/>
      <c r="AW71" s="31"/>
      <c r="AX71" s="28"/>
      <c r="AY71" s="27"/>
      <c r="AZ71" s="31"/>
      <c r="BA71" s="31"/>
      <c r="BB71" s="31"/>
      <c r="BC71" s="31"/>
      <c r="BD71" s="31"/>
      <c r="BE71" s="31"/>
      <c r="BF71" s="33"/>
      <c r="BG71" s="34"/>
      <c r="BH71" s="31"/>
      <c r="BI71" s="31"/>
      <c r="BJ71" s="31"/>
      <c r="BK71" s="31"/>
      <c r="BL71" s="31"/>
      <c r="BM71" s="31"/>
      <c r="BN71" s="31"/>
      <c r="BO71" s="31"/>
      <c r="BP71" s="31"/>
      <c r="BQ71" s="31"/>
      <c r="BR71" s="31"/>
      <c r="BS71" s="31"/>
      <c r="BT71" s="31"/>
      <c r="BU71" s="28"/>
      <c r="BV71" s="27"/>
      <c r="BW71" s="31"/>
      <c r="BX71" s="53"/>
      <c r="BY71" s="28"/>
      <c r="BZ71" s="35"/>
      <c r="CA71" s="31"/>
      <c r="CB71" s="31"/>
      <c r="CC71" s="31"/>
      <c r="CD71" s="31"/>
      <c r="CE71" s="31"/>
      <c r="CF71" s="31"/>
      <c r="CG71" s="31"/>
      <c r="CH71" s="31"/>
      <c r="CI71" s="31"/>
      <c r="CJ71" s="31"/>
    </row>
    <row r="72" spans="1:88" s="126" customFormat="1">
      <c r="A72" s="125">
        <v>69</v>
      </c>
      <c r="B72" s="27"/>
      <c r="C72" s="31"/>
      <c r="D72" s="31"/>
      <c r="E72" s="28"/>
      <c r="F72" s="50"/>
      <c r="G72" s="29"/>
      <c r="H72" s="29"/>
      <c r="I72" s="30"/>
      <c r="J72" s="31"/>
      <c r="K72" s="53"/>
      <c r="L72" s="31"/>
      <c r="M72" s="31"/>
      <c r="N72" s="31"/>
      <c r="O72" s="31"/>
      <c r="P72" s="31"/>
      <c r="Q72" s="31"/>
      <c r="R72" s="28"/>
      <c r="S72" s="27"/>
      <c r="T72" s="31"/>
      <c r="U72" s="31"/>
      <c r="V72" s="31"/>
      <c r="W72" s="31"/>
      <c r="X72" s="31"/>
      <c r="Y72" s="31"/>
      <c r="Z72" s="31"/>
      <c r="AA72" s="32"/>
      <c r="AB72" s="32"/>
      <c r="AC72" s="97"/>
      <c r="AD72" s="97"/>
      <c r="AE72" s="97"/>
      <c r="AF72" s="32"/>
      <c r="AG72" s="93"/>
      <c r="AH72" s="27"/>
      <c r="AI72" s="31"/>
      <c r="AJ72" s="31"/>
      <c r="AK72" s="31"/>
      <c r="AL72" s="31"/>
      <c r="AM72" s="31"/>
      <c r="AN72" s="31"/>
      <c r="AO72" s="31"/>
      <c r="AP72" s="28"/>
      <c r="AQ72" s="27"/>
      <c r="AR72" s="31"/>
      <c r="AS72" s="31"/>
      <c r="AT72" s="31"/>
      <c r="AU72" s="31"/>
      <c r="AV72" s="31"/>
      <c r="AW72" s="31"/>
      <c r="AX72" s="28"/>
      <c r="AY72" s="27"/>
      <c r="AZ72" s="31"/>
      <c r="BA72" s="31"/>
      <c r="BB72" s="31"/>
      <c r="BC72" s="31"/>
      <c r="BD72" s="31"/>
      <c r="BE72" s="31"/>
      <c r="BF72" s="33"/>
      <c r="BG72" s="34"/>
      <c r="BH72" s="31"/>
      <c r="BI72" s="31"/>
      <c r="BJ72" s="31"/>
      <c r="BK72" s="31"/>
      <c r="BL72" s="31"/>
      <c r="BM72" s="31"/>
      <c r="BN72" s="31"/>
      <c r="BO72" s="31"/>
      <c r="BP72" s="31"/>
      <c r="BQ72" s="31"/>
      <c r="BR72" s="31"/>
      <c r="BS72" s="31"/>
      <c r="BT72" s="31"/>
      <c r="BU72" s="28"/>
      <c r="BV72" s="27"/>
      <c r="BW72" s="31"/>
      <c r="BX72" s="53"/>
      <c r="BY72" s="28"/>
      <c r="BZ72" s="35"/>
      <c r="CA72" s="31"/>
      <c r="CB72" s="31"/>
      <c r="CC72" s="31"/>
      <c r="CD72" s="31"/>
      <c r="CE72" s="31"/>
      <c r="CF72" s="31"/>
      <c r="CG72" s="31"/>
      <c r="CH72" s="31"/>
      <c r="CI72" s="31"/>
      <c r="CJ72" s="31"/>
    </row>
    <row r="73" spans="1:88" s="126" customFormat="1">
      <c r="A73" s="125">
        <v>70</v>
      </c>
      <c r="B73" s="27"/>
      <c r="C73" s="31"/>
      <c r="D73" s="31"/>
      <c r="E73" s="28"/>
      <c r="F73" s="50"/>
      <c r="G73" s="29"/>
      <c r="H73" s="29"/>
      <c r="I73" s="30"/>
      <c r="J73" s="31"/>
      <c r="K73" s="53"/>
      <c r="L73" s="31"/>
      <c r="M73" s="31"/>
      <c r="N73" s="31"/>
      <c r="O73" s="31"/>
      <c r="P73" s="31"/>
      <c r="Q73" s="31"/>
      <c r="R73" s="28"/>
      <c r="S73" s="27"/>
      <c r="T73" s="31"/>
      <c r="U73" s="31"/>
      <c r="V73" s="31"/>
      <c r="W73" s="31"/>
      <c r="X73" s="31"/>
      <c r="Y73" s="31"/>
      <c r="Z73" s="31"/>
      <c r="AA73" s="32"/>
      <c r="AB73" s="32"/>
      <c r="AC73" s="97"/>
      <c r="AD73" s="97"/>
      <c r="AE73" s="97"/>
      <c r="AF73" s="32"/>
      <c r="AG73" s="93"/>
      <c r="AH73" s="27"/>
      <c r="AI73" s="31"/>
      <c r="AJ73" s="31"/>
      <c r="AK73" s="31"/>
      <c r="AL73" s="31"/>
      <c r="AM73" s="31"/>
      <c r="AN73" s="31"/>
      <c r="AO73" s="31"/>
      <c r="AP73" s="28"/>
      <c r="AQ73" s="27"/>
      <c r="AR73" s="31"/>
      <c r="AS73" s="31"/>
      <c r="AT73" s="31"/>
      <c r="AU73" s="31"/>
      <c r="AV73" s="31"/>
      <c r="AW73" s="31"/>
      <c r="AX73" s="28"/>
      <c r="AY73" s="27"/>
      <c r="AZ73" s="31"/>
      <c r="BA73" s="31"/>
      <c r="BB73" s="31"/>
      <c r="BC73" s="31"/>
      <c r="BD73" s="31"/>
      <c r="BE73" s="31"/>
      <c r="BF73" s="33"/>
      <c r="BG73" s="34"/>
      <c r="BH73" s="31"/>
      <c r="BI73" s="31"/>
      <c r="BJ73" s="31"/>
      <c r="BK73" s="31"/>
      <c r="BL73" s="31"/>
      <c r="BM73" s="31"/>
      <c r="BN73" s="31"/>
      <c r="BO73" s="31"/>
      <c r="BP73" s="31"/>
      <c r="BQ73" s="31"/>
      <c r="BR73" s="31"/>
      <c r="BS73" s="31"/>
      <c r="BT73" s="31"/>
      <c r="BU73" s="28"/>
      <c r="BV73" s="27"/>
      <c r="BW73" s="31"/>
      <c r="BX73" s="53"/>
      <c r="BY73" s="28"/>
      <c r="BZ73" s="35"/>
      <c r="CA73" s="31"/>
      <c r="CB73" s="31"/>
      <c r="CC73" s="31"/>
      <c r="CD73" s="31"/>
      <c r="CE73" s="31"/>
      <c r="CF73" s="31"/>
      <c r="CG73" s="31"/>
      <c r="CH73" s="31"/>
      <c r="CI73" s="31"/>
      <c r="CJ73" s="31"/>
    </row>
    <row r="74" spans="1:88" s="126" customFormat="1">
      <c r="A74" s="125">
        <v>71</v>
      </c>
      <c r="B74" s="27"/>
      <c r="C74" s="31"/>
      <c r="D74" s="31"/>
      <c r="E74" s="28"/>
      <c r="F74" s="50"/>
      <c r="G74" s="29"/>
      <c r="H74" s="29"/>
      <c r="I74" s="30"/>
      <c r="J74" s="31"/>
      <c r="K74" s="53"/>
      <c r="L74" s="31"/>
      <c r="M74" s="31"/>
      <c r="N74" s="31"/>
      <c r="O74" s="31"/>
      <c r="P74" s="31"/>
      <c r="Q74" s="31"/>
      <c r="R74" s="28"/>
      <c r="S74" s="27"/>
      <c r="T74" s="31"/>
      <c r="U74" s="31"/>
      <c r="V74" s="31"/>
      <c r="W74" s="31"/>
      <c r="X74" s="31"/>
      <c r="Y74" s="31"/>
      <c r="Z74" s="31"/>
      <c r="AA74" s="32"/>
      <c r="AB74" s="32"/>
      <c r="AC74" s="97"/>
      <c r="AD74" s="97"/>
      <c r="AE74" s="97"/>
      <c r="AF74" s="32"/>
      <c r="AG74" s="93"/>
      <c r="AH74" s="27"/>
      <c r="AI74" s="31"/>
      <c r="AJ74" s="31"/>
      <c r="AK74" s="31"/>
      <c r="AL74" s="31"/>
      <c r="AM74" s="31"/>
      <c r="AN74" s="31"/>
      <c r="AO74" s="31"/>
      <c r="AP74" s="28"/>
      <c r="AQ74" s="27"/>
      <c r="AR74" s="31"/>
      <c r="AS74" s="31"/>
      <c r="AT74" s="31"/>
      <c r="AU74" s="31"/>
      <c r="AV74" s="31"/>
      <c r="AW74" s="31"/>
      <c r="AX74" s="28"/>
      <c r="AY74" s="27"/>
      <c r="AZ74" s="31"/>
      <c r="BA74" s="31"/>
      <c r="BB74" s="31"/>
      <c r="BC74" s="31"/>
      <c r="BD74" s="31"/>
      <c r="BE74" s="31"/>
      <c r="BF74" s="33"/>
      <c r="BG74" s="34"/>
      <c r="BH74" s="31"/>
      <c r="BI74" s="31"/>
      <c r="BJ74" s="31"/>
      <c r="BK74" s="31"/>
      <c r="BL74" s="31"/>
      <c r="BM74" s="31"/>
      <c r="BN74" s="31"/>
      <c r="BO74" s="31"/>
      <c r="BP74" s="31"/>
      <c r="BQ74" s="31"/>
      <c r="BR74" s="31"/>
      <c r="BS74" s="31"/>
      <c r="BT74" s="31"/>
      <c r="BU74" s="28"/>
      <c r="BV74" s="27"/>
      <c r="BW74" s="31"/>
      <c r="BX74" s="53"/>
      <c r="BY74" s="28"/>
      <c r="BZ74" s="35"/>
      <c r="CA74" s="31"/>
      <c r="CB74" s="31"/>
      <c r="CC74" s="31"/>
      <c r="CD74" s="31"/>
      <c r="CE74" s="31"/>
      <c r="CF74" s="31"/>
      <c r="CG74" s="31"/>
      <c r="CH74" s="31"/>
      <c r="CI74" s="31"/>
      <c r="CJ74" s="31"/>
    </row>
    <row r="75" spans="1:88" s="126" customFormat="1">
      <c r="A75" s="125">
        <v>72</v>
      </c>
      <c r="B75" s="27"/>
      <c r="C75" s="31"/>
      <c r="D75" s="31"/>
      <c r="E75" s="28"/>
      <c r="F75" s="50"/>
      <c r="G75" s="29"/>
      <c r="H75" s="29"/>
      <c r="I75" s="30"/>
      <c r="J75" s="31"/>
      <c r="K75" s="53"/>
      <c r="L75" s="31"/>
      <c r="M75" s="31"/>
      <c r="N75" s="31"/>
      <c r="O75" s="31"/>
      <c r="P75" s="31"/>
      <c r="Q75" s="31"/>
      <c r="R75" s="28"/>
      <c r="S75" s="27"/>
      <c r="T75" s="31"/>
      <c r="U75" s="31"/>
      <c r="V75" s="31"/>
      <c r="W75" s="31"/>
      <c r="X75" s="31"/>
      <c r="Y75" s="31"/>
      <c r="Z75" s="31"/>
      <c r="AA75" s="32"/>
      <c r="AB75" s="32"/>
      <c r="AC75" s="97"/>
      <c r="AD75" s="97"/>
      <c r="AE75" s="97"/>
      <c r="AF75" s="32"/>
      <c r="AG75" s="93"/>
      <c r="AH75" s="27"/>
      <c r="AI75" s="31"/>
      <c r="AJ75" s="31"/>
      <c r="AK75" s="31"/>
      <c r="AL75" s="31"/>
      <c r="AM75" s="31"/>
      <c r="AN75" s="31"/>
      <c r="AO75" s="31"/>
      <c r="AP75" s="28"/>
      <c r="AQ75" s="27"/>
      <c r="AR75" s="31"/>
      <c r="AS75" s="31"/>
      <c r="AT75" s="31"/>
      <c r="AU75" s="31"/>
      <c r="AV75" s="31"/>
      <c r="AW75" s="31"/>
      <c r="AX75" s="28"/>
      <c r="AY75" s="27"/>
      <c r="AZ75" s="31"/>
      <c r="BA75" s="31"/>
      <c r="BB75" s="31"/>
      <c r="BC75" s="31"/>
      <c r="BD75" s="31"/>
      <c r="BE75" s="31"/>
      <c r="BF75" s="33"/>
      <c r="BG75" s="34"/>
      <c r="BH75" s="31"/>
      <c r="BI75" s="31"/>
      <c r="BJ75" s="31"/>
      <c r="BK75" s="31"/>
      <c r="BL75" s="31"/>
      <c r="BM75" s="31"/>
      <c r="BN75" s="31"/>
      <c r="BO75" s="31"/>
      <c r="BP75" s="31"/>
      <c r="BQ75" s="31"/>
      <c r="BR75" s="31"/>
      <c r="BS75" s="31"/>
      <c r="BT75" s="31"/>
      <c r="BU75" s="28"/>
      <c r="BV75" s="27"/>
      <c r="BW75" s="31"/>
      <c r="BX75" s="53"/>
      <c r="BY75" s="28"/>
      <c r="BZ75" s="35"/>
      <c r="CA75" s="31"/>
      <c r="CB75" s="31"/>
      <c r="CC75" s="31"/>
      <c r="CD75" s="31"/>
      <c r="CE75" s="31"/>
      <c r="CF75" s="31"/>
      <c r="CG75" s="31"/>
      <c r="CH75" s="31"/>
      <c r="CI75" s="31"/>
      <c r="CJ75" s="31"/>
    </row>
    <row r="76" spans="1:88" s="126" customFormat="1">
      <c r="A76" s="125">
        <v>73</v>
      </c>
      <c r="B76" s="27"/>
      <c r="C76" s="31"/>
      <c r="D76" s="31"/>
      <c r="E76" s="28"/>
      <c r="F76" s="50"/>
      <c r="G76" s="29"/>
      <c r="H76" s="29"/>
      <c r="I76" s="30"/>
      <c r="J76" s="31"/>
      <c r="K76" s="53"/>
      <c r="L76" s="31"/>
      <c r="M76" s="31"/>
      <c r="N76" s="31"/>
      <c r="O76" s="31"/>
      <c r="P76" s="31"/>
      <c r="Q76" s="31"/>
      <c r="R76" s="28"/>
      <c r="S76" s="27"/>
      <c r="T76" s="31"/>
      <c r="U76" s="31"/>
      <c r="V76" s="31"/>
      <c r="W76" s="31"/>
      <c r="X76" s="31"/>
      <c r="Y76" s="31"/>
      <c r="Z76" s="31"/>
      <c r="AA76" s="32"/>
      <c r="AB76" s="32"/>
      <c r="AC76" s="97"/>
      <c r="AD76" s="97"/>
      <c r="AE76" s="97"/>
      <c r="AF76" s="32"/>
      <c r="AG76" s="93"/>
      <c r="AH76" s="27"/>
      <c r="AI76" s="31"/>
      <c r="AJ76" s="31"/>
      <c r="AK76" s="31"/>
      <c r="AL76" s="31"/>
      <c r="AM76" s="31"/>
      <c r="AN76" s="31"/>
      <c r="AO76" s="31"/>
      <c r="AP76" s="28"/>
      <c r="AQ76" s="27"/>
      <c r="AR76" s="31"/>
      <c r="AS76" s="31"/>
      <c r="AT76" s="31"/>
      <c r="AU76" s="31"/>
      <c r="AV76" s="31"/>
      <c r="AW76" s="31"/>
      <c r="AX76" s="28"/>
      <c r="AY76" s="27"/>
      <c r="AZ76" s="31"/>
      <c r="BA76" s="31"/>
      <c r="BB76" s="31"/>
      <c r="BC76" s="31"/>
      <c r="BD76" s="31"/>
      <c r="BE76" s="31"/>
      <c r="BF76" s="33"/>
      <c r="BG76" s="34"/>
      <c r="BH76" s="31"/>
      <c r="BI76" s="31"/>
      <c r="BJ76" s="31"/>
      <c r="BK76" s="31"/>
      <c r="BL76" s="31"/>
      <c r="BM76" s="31"/>
      <c r="BN76" s="31"/>
      <c r="BO76" s="31"/>
      <c r="BP76" s="31"/>
      <c r="BQ76" s="31"/>
      <c r="BR76" s="31"/>
      <c r="BS76" s="31"/>
      <c r="BT76" s="31"/>
      <c r="BU76" s="28"/>
      <c r="BV76" s="27"/>
      <c r="BW76" s="31"/>
      <c r="BX76" s="53"/>
      <c r="BY76" s="28"/>
      <c r="BZ76" s="35"/>
      <c r="CA76" s="31"/>
      <c r="CB76" s="31"/>
      <c r="CC76" s="31"/>
      <c r="CD76" s="31"/>
      <c r="CE76" s="31"/>
      <c r="CF76" s="31"/>
      <c r="CG76" s="31"/>
      <c r="CH76" s="31"/>
      <c r="CI76" s="31"/>
      <c r="CJ76" s="31"/>
    </row>
    <row r="77" spans="1:88" s="126" customFormat="1">
      <c r="A77" s="125">
        <v>74</v>
      </c>
      <c r="B77" s="27"/>
      <c r="C77" s="31"/>
      <c r="D77" s="31"/>
      <c r="E77" s="28"/>
      <c r="F77" s="50"/>
      <c r="G77" s="29"/>
      <c r="H77" s="29"/>
      <c r="I77" s="30"/>
      <c r="J77" s="31"/>
      <c r="K77" s="53"/>
      <c r="L77" s="31"/>
      <c r="M77" s="31"/>
      <c r="N77" s="31"/>
      <c r="O77" s="31"/>
      <c r="P77" s="31"/>
      <c r="Q77" s="31"/>
      <c r="R77" s="28"/>
      <c r="S77" s="27"/>
      <c r="T77" s="31"/>
      <c r="U77" s="31"/>
      <c r="V77" s="31"/>
      <c r="W77" s="31"/>
      <c r="X77" s="31"/>
      <c r="Y77" s="31"/>
      <c r="Z77" s="31"/>
      <c r="AA77" s="32"/>
      <c r="AB77" s="32"/>
      <c r="AC77" s="97"/>
      <c r="AD77" s="97"/>
      <c r="AE77" s="97"/>
      <c r="AF77" s="32"/>
      <c r="AG77" s="93"/>
      <c r="AH77" s="27"/>
      <c r="AI77" s="31"/>
      <c r="AJ77" s="31"/>
      <c r="AK77" s="31"/>
      <c r="AL77" s="31"/>
      <c r="AM77" s="31"/>
      <c r="AN77" s="31"/>
      <c r="AO77" s="31"/>
      <c r="AP77" s="28"/>
      <c r="AQ77" s="27"/>
      <c r="AR77" s="31"/>
      <c r="AS77" s="31"/>
      <c r="AT77" s="31"/>
      <c r="AU77" s="31"/>
      <c r="AV77" s="31"/>
      <c r="AW77" s="31"/>
      <c r="AX77" s="28"/>
      <c r="AY77" s="27"/>
      <c r="AZ77" s="31"/>
      <c r="BA77" s="31"/>
      <c r="BB77" s="31"/>
      <c r="BC77" s="31"/>
      <c r="BD77" s="31"/>
      <c r="BE77" s="31"/>
      <c r="BF77" s="33"/>
      <c r="BG77" s="34"/>
      <c r="BH77" s="31"/>
      <c r="BI77" s="31"/>
      <c r="BJ77" s="31"/>
      <c r="BK77" s="31"/>
      <c r="BL77" s="31"/>
      <c r="BM77" s="31"/>
      <c r="BN77" s="31"/>
      <c r="BO77" s="31"/>
      <c r="BP77" s="31"/>
      <c r="BQ77" s="31"/>
      <c r="BR77" s="31"/>
      <c r="BS77" s="31"/>
      <c r="BT77" s="31"/>
      <c r="BU77" s="28"/>
      <c r="BV77" s="27"/>
      <c r="BW77" s="31"/>
      <c r="BX77" s="53"/>
      <c r="BY77" s="28"/>
      <c r="BZ77" s="35"/>
      <c r="CA77" s="31"/>
      <c r="CB77" s="31"/>
      <c r="CC77" s="31"/>
      <c r="CD77" s="31"/>
      <c r="CE77" s="31"/>
      <c r="CF77" s="31"/>
      <c r="CG77" s="31"/>
      <c r="CH77" s="31"/>
      <c r="CI77" s="31"/>
      <c r="CJ77" s="31"/>
    </row>
    <row r="78" spans="1:88" s="126" customFormat="1">
      <c r="A78" s="125">
        <v>75</v>
      </c>
      <c r="B78" s="27"/>
      <c r="C78" s="31"/>
      <c r="D78" s="31"/>
      <c r="E78" s="28"/>
      <c r="F78" s="50"/>
      <c r="G78" s="29"/>
      <c r="H78" s="29"/>
      <c r="I78" s="30"/>
      <c r="J78" s="31"/>
      <c r="K78" s="53"/>
      <c r="L78" s="31"/>
      <c r="M78" s="31"/>
      <c r="N78" s="31"/>
      <c r="O78" s="31"/>
      <c r="P78" s="31"/>
      <c r="Q78" s="31"/>
      <c r="R78" s="28"/>
      <c r="S78" s="27"/>
      <c r="T78" s="31"/>
      <c r="U78" s="31"/>
      <c r="V78" s="31"/>
      <c r="W78" s="31"/>
      <c r="X78" s="31"/>
      <c r="Y78" s="31"/>
      <c r="Z78" s="31"/>
      <c r="AA78" s="32"/>
      <c r="AB78" s="32"/>
      <c r="AC78" s="97"/>
      <c r="AD78" s="97"/>
      <c r="AE78" s="97"/>
      <c r="AF78" s="32"/>
      <c r="AG78" s="93"/>
      <c r="AH78" s="27"/>
      <c r="AI78" s="31"/>
      <c r="AJ78" s="31"/>
      <c r="AK78" s="31"/>
      <c r="AL78" s="31"/>
      <c r="AM78" s="31"/>
      <c r="AN78" s="31"/>
      <c r="AO78" s="31"/>
      <c r="AP78" s="28"/>
      <c r="AQ78" s="27"/>
      <c r="AR78" s="31"/>
      <c r="AS78" s="31"/>
      <c r="AT78" s="31"/>
      <c r="AU78" s="31"/>
      <c r="AV78" s="31"/>
      <c r="AW78" s="31"/>
      <c r="AX78" s="28"/>
      <c r="AY78" s="27"/>
      <c r="AZ78" s="31"/>
      <c r="BA78" s="31"/>
      <c r="BB78" s="31"/>
      <c r="BC78" s="31"/>
      <c r="BD78" s="31"/>
      <c r="BE78" s="31"/>
      <c r="BF78" s="33"/>
      <c r="BG78" s="34"/>
      <c r="BH78" s="31"/>
      <c r="BI78" s="31"/>
      <c r="BJ78" s="31"/>
      <c r="BK78" s="31"/>
      <c r="BL78" s="31"/>
      <c r="BM78" s="31"/>
      <c r="BN78" s="31"/>
      <c r="BO78" s="31"/>
      <c r="BP78" s="31"/>
      <c r="BQ78" s="31"/>
      <c r="BR78" s="31"/>
      <c r="BS78" s="31"/>
      <c r="BT78" s="31"/>
      <c r="BU78" s="28"/>
      <c r="BV78" s="27"/>
      <c r="BW78" s="31"/>
      <c r="BX78" s="53"/>
      <c r="BY78" s="28"/>
      <c r="BZ78" s="35"/>
      <c r="CA78" s="31"/>
      <c r="CB78" s="31"/>
      <c r="CC78" s="31"/>
      <c r="CD78" s="31"/>
      <c r="CE78" s="31"/>
      <c r="CF78" s="31"/>
      <c r="CG78" s="31"/>
      <c r="CH78" s="31"/>
      <c r="CI78" s="31"/>
      <c r="CJ78" s="31"/>
    </row>
    <row r="79" spans="1:88" s="126" customFormat="1">
      <c r="A79" s="125">
        <v>76</v>
      </c>
      <c r="B79" s="27"/>
      <c r="C79" s="31"/>
      <c r="D79" s="31"/>
      <c r="E79" s="28"/>
      <c r="F79" s="50"/>
      <c r="G79" s="29"/>
      <c r="H79" s="29"/>
      <c r="I79" s="30"/>
      <c r="J79" s="31"/>
      <c r="K79" s="53"/>
      <c r="L79" s="31"/>
      <c r="M79" s="31"/>
      <c r="N79" s="31"/>
      <c r="O79" s="31"/>
      <c r="P79" s="31"/>
      <c r="Q79" s="31"/>
      <c r="R79" s="28"/>
      <c r="S79" s="27"/>
      <c r="T79" s="31"/>
      <c r="U79" s="31"/>
      <c r="V79" s="31"/>
      <c r="W79" s="31"/>
      <c r="X79" s="31"/>
      <c r="Y79" s="31"/>
      <c r="Z79" s="31"/>
      <c r="AA79" s="32"/>
      <c r="AB79" s="32"/>
      <c r="AC79" s="97"/>
      <c r="AD79" s="97"/>
      <c r="AE79" s="97"/>
      <c r="AF79" s="32"/>
      <c r="AG79" s="93"/>
      <c r="AH79" s="27"/>
      <c r="AI79" s="31"/>
      <c r="AJ79" s="31"/>
      <c r="AK79" s="31"/>
      <c r="AL79" s="31"/>
      <c r="AM79" s="31"/>
      <c r="AN79" s="31"/>
      <c r="AO79" s="31"/>
      <c r="AP79" s="28"/>
      <c r="AQ79" s="27"/>
      <c r="AR79" s="31"/>
      <c r="AS79" s="31"/>
      <c r="AT79" s="31"/>
      <c r="AU79" s="31"/>
      <c r="AV79" s="31"/>
      <c r="AW79" s="31"/>
      <c r="AX79" s="28"/>
      <c r="AY79" s="27"/>
      <c r="AZ79" s="31"/>
      <c r="BA79" s="31"/>
      <c r="BB79" s="31"/>
      <c r="BC79" s="31"/>
      <c r="BD79" s="31"/>
      <c r="BE79" s="31"/>
      <c r="BF79" s="33"/>
      <c r="BG79" s="34"/>
      <c r="BH79" s="31"/>
      <c r="BI79" s="31"/>
      <c r="BJ79" s="31"/>
      <c r="BK79" s="31"/>
      <c r="BL79" s="31"/>
      <c r="BM79" s="31"/>
      <c r="BN79" s="31"/>
      <c r="BO79" s="31"/>
      <c r="BP79" s="31"/>
      <c r="BQ79" s="31"/>
      <c r="BR79" s="31"/>
      <c r="BS79" s="31"/>
      <c r="BT79" s="31"/>
      <c r="BU79" s="28"/>
      <c r="BV79" s="27"/>
      <c r="BW79" s="31"/>
      <c r="BX79" s="53"/>
      <c r="BY79" s="28"/>
      <c r="BZ79" s="35"/>
      <c r="CA79" s="31"/>
      <c r="CB79" s="31"/>
      <c r="CC79" s="31"/>
      <c r="CD79" s="31"/>
      <c r="CE79" s="31"/>
      <c r="CF79" s="31"/>
      <c r="CG79" s="31"/>
      <c r="CH79" s="31"/>
      <c r="CI79" s="31"/>
      <c r="CJ79" s="31"/>
    </row>
    <row r="80" spans="1:88" s="126" customFormat="1">
      <c r="A80" s="125">
        <v>77</v>
      </c>
      <c r="B80" s="27"/>
      <c r="C80" s="31"/>
      <c r="D80" s="31"/>
      <c r="E80" s="28"/>
      <c r="F80" s="50"/>
      <c r="G80" s="29"/>
      <c r="H80" s="29"/>
      <c r="I80" s="30"/>
      <c r="J80" s="31"/>
      <c r="K80" s="53"/>
      <c r="L80" s="31"/>
      <c r="M80" s="31"/>
      <c r="N80" s="31"/>
      <c r="O80" s="31"/>
      <c r="P80" s="31"/>
      <c r="Q80" s="31"/>
      <c r="R80" s="28"/>
      <c r="S80" s="27"/>
      <c r="T80" s="31"/>
      <c r="U80" s="31"/>
      <c r="V80" s="31"/>
      <c r="W80" s="31"/>
      <c r="X80" s="31"/>
      <c r="Y80" s="31"/>
      <c r="Z80" s="31"/>
      <c r="AA80" s="32"/>
      <c r="AB80" s="32"/>
      <c r="AC80" s="97"/>
      <c r="AD80" s="97"/>
      <c r="AE80" s="97"/>
      <c r="AF80" s="32"/>
      <c r="AG80" s="93"/>
      <c r="AH80" s="27"/>
      <c r="AI80" s="31"/>
      <c r="AJ80" s="31"/>
      <c r="AK80" s="31"/>
      <c r="AL80" s="31"/>
      <c r="AM80" s="31"/>
      <c r="AN80" s="31"/>
      <c r="AO80" s="31"/>
      <c r="AP80" s="28"/>
      <c r="AQ80" s="27"/>
      <c r="AR80" s="31"/>
      <c r="AS80" s="31"/>
      <c r="AT80" s="31"/>
      <c r="AU80" s="31"/>
      <c r="AV80" s="31"/>
      <c r="AW80" s="31"/>
      <c r="AX80" s="28"/>
      <c r="AY80" s="27"/>
      <c r="AZ80" s="31"/>
      <c r="BA80" s="31"/>
      <c r="BB80" s="31"/>
      <c r="BC80" s="31"/>
      <c r="BD80" s="31"/>
      <c r="BE80" s="31"/>
      <c r="BF80" s="33"/>
      <c r="BG80" s="34"/>
      <c r="BH80" s="31"/>
      <c r="BI80" s="31"/>
      <c r="BJ80" s="31"/>
      <c r="BK80" s="31"/>
      <c r="BL80" s="31"/>
      <c r="BM80" s="31"/>
      <c r="BN80" s="31"/>
      <c r="BO80" s="31"/>
      <c r="BP80" s="31"/>
      <c r="BQ80" s="31"/>
      <c r="BR80" s="31"/>
      <c r="BS80" s="31"/>
      <c r="BT80" s="31"/>
      <c r="BU80" s="28"/>
      <c r="BV80" s="27"/>
      <c r="BW80" s="31"/>
      <c r="BX80" s="53"/>
      <c r="BY80" s="28"/>
      <c r="BZ80" s="35"/>
      <c r="CA80" s="31"/>
      <c r="CB80" s="31"/>
      <c r="CC80" s="31"/>
      <c r="CD80" s="31"/>
      <c r="CE80" s="31"/>
      <c r="CF80" s="31"/>
      <c r="CG80" s="31"/>
      <c r="CH80" s="31"/>
      <c r="CI80" s="31"/>
      <c r="CJ80" s="31"/>
    </row>
    <row r="81" spans="1:88" s="126" customFormat="1">
      <c r="A81" s="125">
        <v>78</v>
      </c>
      <c r="B81" s="27"/>
      <c r="C81" s="31"/>
      <c r="D81" s="31"/>
      <c r="E81" s="28"/>
      <c r="F81" s="50"/>
      <c r="G81" s="29"/>
      <c r="H81" s="29"/>
      <c r="I81" s="30"/>
      <c r="J81" s="31"/>
      <c r="K81" s="53"/>
      <c r="L81" s="31"/>
      <c r="M81" s="31"/>
      <c r="N81" s="31"/>
      <c r="O81" s="31"/>
      <c r="P81" s="31"/>
      <c r="Q81" s="31"/>
      <c r="R81" s="28"/>
      <c r="S81" s="27"/>
      <c r="T81" s="31"/>
      <c r="U81" s="31"/>
      <c r="V81" s="31"/>
      <c r="W81" s="31"/>
      <c r="X81" s="31"/>
      <c r="Y81" s="31"/>
      <c r="Z81" s="31"/>
      <c r="AA81" s="32"/>
      <c r="AB81" s="32"/>
      <c r="AC81" s="97"/>
      <c r="AD81" s="97"/>
      <c r="AE81" s="97"/>
      <c r="AF81" s="32"/>
      <c r="AG81" s="93"/>
      <c r="AH81" s="27"/>
      <c r="AI81" s="31"/>
      <c r="AJ81" s="31"/>
      <c r="AK81" s="31"/>
      <c r="AL81" s="31"/>
      <c r="AM81" s="31"/>
      <c r="AN81" s="31"/>
      <c r="AO81" s="31"/>
      <c r="AP81" s="28"/>
      <c r="AQ81" s="27"/>
      <c r="AR81" s="31"/>
      <c r="AS81" s="31"/>
      <c r="AT81" s="31"/>
      <c r="AU81" s="31"/>
      <c r="AV81" s="31"/>
      <c r="AW81" s="31"/>
      <c r="AX81" s="28"/>
      <c r="AY81" s="27"/>
      <c r="AZ81" s="31"/>
      <c r="BA81" s="31"/>
      <c r="BB81" s="31"/>
      <c r="BC81" s="31"/>
      <c r="BD81" s="31"/>
      <c r="BE81" s="31"/>
      <c r="BF81" s="33"/>
      <c r="BG81" s="34"/>
      <c r="BH81" s="31"/>
      <c r="BI81" s="31"/>
      <c r="BJ81" s="31"/>
      <c r="BK81" s="31"/>
      <c r="BL81" s="31"/>
      <c r="BM81" s="31"/>
      <c r="BN81" s="31"/>
      <c r="BO81" s="31"/>
      <c r="BP81" s="31"/>
      <c r="BQ81" s="31"/>
      <c r="BR81" s="31"/>
      <c r="BS81" s="31"/>
      <c r="BT81" s="31"/>
      <c r="BU81" s="28"/>
      <c r="BV81" s="27"/>
      <c r="BW81" s="31"/>
      <c r="BX81" s="53"/>
      <c r="BY81" s="28"/>
      <c r="BZ81" s="35"/>
      <c r="CA81" s="31"/>
      <c r="CB81" s="31"/>
      <c r="CC81" s="31"/>
      <c r="CD81" s="31"/>
      <c r="CE81" s="31"/>
      <c r="CF81" s="31"/>
      <c r="CG81" s="31"/>
      <c r="CH81" s="31"/>
      <c r="CI81" s="31"/>
      <c r="CJ81" s="31"/>
    </row>
    <row r="82" spans="1:88" s="126" customFormat="1">
      <c r="A82" s="125">
        <v>79</v>
      </c>
      <c r="B82" s="27"/>
      <c r="C82" s="31"/>
      <c r="D82" s="31"/>
      <c r="E82" s="28"/>
      <c r="F82" s="50"/>
      <c r="G82" s="29"/>
      <c r="H82" s="29"/>
      <c r="I82" s="30"/>
      <c r="J82" s="31"/>
      <c r="K82" s="53"/>
      <c r="L82" s="31"/>
      <c r="M82" s="31"/>
      <c r="N82" s="31"/>
      <c r="O82" s="31"/>
      <c r="P82" s="31"/>
      <c r="Q82" s="31"/>
      <c r="R82" s="28"/>
      <c r="S82" s="27"/>
      <c r="T82" s="31"/>
      <c r="U82" s="31"/>
      <c r="V82" s="31"/>
      <c r="W82" s="31"/>
      <c r="X82" s="31"/>
      <c r="Y82" s="31"/>
      <c r="Z82" s="31"/>
      <c r="AA82" s="32"/>
      <c r="AB82" s="32"/>
      <c r="AC82" s="97"/>
      <c r="AD82" s="97"/>
      <c r="AE82" s="97"/>
      <c r="AF82" s="32"/>
      <c r="AG82" s="93"/>
      <c r="AH82" s="27"/>
      <c r="AI82" s="31"/>
      <c r="AJ82" s="31"/>
      <c r="AK82" s="31"/>
      <c r="AL82" s="31"/>
      <c r="AM82" s="31"/>
      <c r="AN82" s="31"/>
      <c r="AO82" s="31"/>
      <c r="AP82" s="28"/>
      <c r="AQ82" s="27"/>
      <c r="AR82" s="31"/>
      <c r="AS82" s="31"/>
      <c r="AT82" s="31"/>
      <c r="AU82" s="31"/>
      <c r="AV82" s="31"/>
      <c r="AW82" s="31"/>
      <c r="AX82" s="28"/>
      <c r="AY82" s="27"/>
      <c r="AZ82" s="31"/>
      <c r="BA82" s="31"/>
      <c r="BB82" s="31"/>
      <c r="BC82" s="31"/>
      <c r="BD82" s="31"/>
      <c r="BE82" s="31"/>
      <c r="BF82" s="33"/>
      <c r="BG82" s="34"/>
      <c r="BH82" s="31"/>
      <c r="BI82" s="31"/>
      <c r="BJ82" s="31"/>
      <c r="BK82" s="31"/>
      <c r="BL82" s="31"/>
      <c r="BM82" s="31"/>
      <c r="BN82" s="31"/>
      <c r="BO82" s="31"/>
      <c r="BP82" s="31"/>
      <c r="BQ82" s="31"/>
      <c r="BR82" s="31"/>
      <c r="BS82" s="31"/>
      <c r="BT82" s="31"/>
      <c r="BU82" s="28"/>
      <c r="BV82" s="27"/>
      <c r="BW82" s="31"/>
      <c r="BX82" s="53"/>
      <c r="BY82" s="28"/>
      <c r="BZ82" s="35"/>
      <c r="CA82" s="31"/>
      <c r="CB82" s="31"/>
      <c r="CC82" s="31"/>
      <c r="CD82" s="31"/>
      <c r="CE82" s="31"/>
      <c r="CF82" s="31"/>
      <c r="CG82" s="31"/>
      <c r="CH82" s="31"/>
      <c r="CI82" s="31"/>
      <c r="CJ82" s="31"/>
    </row>
    <row r="83" spans="1:88" s="126" customFormat="1">
      <c r="A83" s="125">
        <v>80</v>
      </c>
      <c r="B83" s="27"/>
      <c r="C83" s="31"/>
      <c r="D83" s="31"/>
      <c r="E83" s="28"/>
      <c r="F83" s="50"/>
      <c r="G83" s="29"/>
      <c r="H83" s="29"/>
      <c r="I83" s="30"/>
      <c r="J83" s="31"/>
      <c r="K83" s="53"/>
      <c r="L83" s="31"/>
      <c r="M83" s="31"/>
      <c r="N83" s="31"/>
      <c r="O83" s="31"/>
      <c r="P83" s="31"/>
      <c r="Q83" s="31"/>
      <c r="R83" s="28"/>
      <c r="S83" s="27"/>
      <c r="T83" s="31"/>
      <c r="U83" s="31"/>
      <c r="V83" s="31"/>
      <c r="W83" s="31"/>
      <c r="X83" s="31"/>
      <c r="Y83" s="31"/>
      <c r="Z83" s="31"/>
      <c r="AA83" s="32"/>
      <c r="AB83" s="32"/>
      <c r="AC83" s="97"/>
      <c r="AD83" s="97"/>
      <c r="AE83" s="97"/>
      <c r="AF83" s="32"/>
      <c r="AG83" s="93"/>
      <c r="AH83" s="27"/>
      <c r="AI83" s="31"/>
      <c r="AJ83" s="31"/>
      <c r="AK83" s="31"/>
      <c r="AL83" s="31"/>
      <c r="AM83" s="31"/>
      <c r="AN83" s="31"/>
      <c r="AO83" s="31"/>
      <c r="AP83" s="28"/>
      <c r="AQ83" s="27"/>
      <c r="AR83" s="31"/>
      <c r="AS83" s="31"/>
      <c r="AT83" s="31"/>
      <c r="AU83" s="31"/>
      <c r="AV83" s="31"/>
      <c r="AW83" s="31"/>
      <c r="AX83" s="28"/>
      <c r="AY83" s="27"/>
      <c r="AZ83" s="31"/>
      <c r="BA83" s="31"/>
      <c r="BB83" s="31"/>
      <c r="BC83" s="31"/>
      <c r="BD83" s="31"/>
      <c r="BE83" s="31"/>
      <c r="BF83" s="33"/>
      <c r="BG83" s="34"/>
      <c r="BH83" s="31"/>
      <c r="BI83" s="31"/>
      <c r="BJ83" s="31"/>
      <c r="BK83" s="31"/>
      <c r="BL83" s="31"/>
      <c r="BM83" s="31"/>
      <c r="BN83" s="31"/>
      <c r="BO83" s="31"/>
      <c r="BP83" s="31"/>
      <c r="BQ83" s="31"/>
      <c r="BR83" s="31"/>
      <c r="BS83" s="31"/>
      <c r="BT83" s="31"/>
      <c r="BU83" s="28"/>
      <c r="BV83" s="27"/>
      <c r="BW83" s="31"/>
      <c r="BX83" s="53"/>
      <c r="BY83" s="28"/>
      <c r="BZ83" s="35"/>
      <c r="CA83" s="31"/>
      <c r="CB83" s="31"/>
      <c r="CC83" s="31"/>
      <c r="CD83" s="31"/>
      <c r="CE83" s="31"/>
      <c r="CF83" s="31"/>
      <c r="CG83" s="31"/>
      <c r="CH83" s="31"/>
      <c r="CI83" s="31"/>
      <c r="CJ83" s="31"/>
    </row>
    <row r="84" spans="1:88" s="126" customFormat="1">
      <c r="A84" s="125">
        <v>81</v>
      </c>
      <c r="B84" s="27"/>
      <c r="C84" s="31"/>
      <c r="D84" s="31"/>
      <c r="E84" s="28"/>
      <c r="F84" s="50"/>
      <c r="G84" s="29"/>
      <c r="H84" s="29"/>
      <c r="I84" s="30"/>
      <c r="J84" s="31"/>
      <c r="K84" s="53"/>
      <c r="L84" s="31"/>
      <c r="M84" s="31"/>
      <c r="N84" s="31"/>
      <c r="O84" s="31"/>
      <c r="P84" s="31"/>
      <c r="Q84" s="31"/>
      <c r="R84" s="28"/>
      <c r="S84" s="27"/>
      <c r="T84" s="31"/>
      <c r="U84" s="31"/>
      <c r="V84" s="31"/>
      <c r="W84" s="31"/>
      <c r="X84" s="31"/>
      <c r="Y84" s="31"/>
      <c r="Z84" s="31"/>
      <c r="AA84" s="32"/>
      <c r="AB84" s="32"/>
      <c r="AC84" s="97"/>
      <c r="AD84" s="97"/>
      <c r="AE84" s="97"/>
      <c r="AF84" s="32"/>
      <c r="AG84" s="93"/>
      <c r="AH84" s="27"/>
      <c r="AI84" s="31"/>
      <c r="AJ84" s="31"/>
      <c r="AK84" s="31"/>
      <c r="AL84" s="31"/>
      <c r="AM84" s="31"/>
      <c r="AN84" s="31"/>
      <c r="AO84" s="31"/>
      <c r="AP84" s="28"/>
      <c r="AQ84" s="27"/>
      <c r="AR84" s="31"/>
      <c r="AS84" s="31"/>
      <c r="AT84" s="31"/>
      <c r="AU84" s="31"/>
      <c r="AV84" s="31"/>
      <c r="AW84" s="31"/>
      <c r="AX84" s="28"/>
      <c r="AY84" s="27"/>
      <c r="AZ84" s="31"/>
      <c r="BA84" s="31"/>
      <c r="BB84" s="31"/>
      <c r="BC84" s="31"/>
      <c r="BD84" s="31"/>
      <c r="BE84" s="31"/>
      <c r="BF84" s="33"/>
      <c r="BG84" s="34"/>
      <c r="BH84" s="31"/>
      <c r="BI84" s="31"/>
      <c r="BJ84" s="31"/>
      <c r="BK84" s="31"/>
      <c r="BL84" s="31"/>
      <c r="BM84" s="31"/>
      <c r="BN84" s="31"/>
      <c r="BO84" s="31"/>
      <c r="BP84" s="31"/>
      <c r="BQ84" s="31"/>
      <c r="BR84" s="31"/>
      <c r="BS84" s="31"/>
      <c r="BT84" s="31"/>
      <c r="BU84" s="28"/>
      <c r="BV84" s="27"/>
      <c r="BW84" s="31"/>
      <c r="BX84" s="53"/>
      <c r="BY84" s="28"/>
      <c r="BZ84" s="35"/>
      <c r="CA84" s="31"/>
      <c r="CB84" s="31"/>
      <c r="CC84" s="31"/>
      <c r="CD84" s="31"/>
      <c r="CE84" s="31"/>
      <c r="CF84" s="31"/>
      <c r="CG84" s="31"/>
      <c r="CH84" s="31"/>
      <c r="CI84" s="31"/>
      <c r="CJ84" s="31"/>
    </row>
    <row r="85" spans="1:88" s="126" customFormat="1">
      <c r="A85" s="125">
        <v>82</v>
      </c>
      <c r="B85" s="27"/>
      <c r="C85" s="31"/>
      <c r="D85" s="31"/>
      <c r="E85" s="28"/>
      <c r="F85" s="50"/>
      <c r="G85" s="29"/>
      <c r="H85" s="29"/>
      <c r="I85" s="30"/>
      <c r="J85" s="31"/>
      <c r="K85" s="53"/>
      <c r="L85" s="31"/>
      <c r="M85" s="31"/>
      <c r="N85" s="31"/>
      <c r="O85" s="31"/>
      <c r="P85" s="31"/>
      <c r="Q85" s="31"/>
      <c r="R85" s="28"/>
      <c r="S85" s="27"/>
      <c r="T85" s="31"/>
      <c r="U85" s="31"/>
      <c r="V85" s="31"/>
      <c r="W85" s="31"/>
      <c r="X85" s="31"/>
      <c r="Y85" s="31"/>
      <c r="Z85" s="31"/>
      <c r="AA85" s="32"/>
      <c r="AB85" s="32"/>
      <c r="AC85" s="97"/>
      <c r="AD85" s="97"/>
      <c r="AE85" s="97"/>
      <c r="AF85" s="32"/>
      <c r="AG85" s="93"/>
      <c r="AH85" s="27"/>
      <c r="AI85" s="31"/>
      <c r="AJ85" s="31"/>
      <c r="AK85" s="31"/>
      <c r="AL85" s="31"/>
      <c r="AM85" s="31"/>
      <c r="AN85" s="31"/>
      <c r="AO85" s="31"/>
      <c r="AP85" s="28"/>
      <c r="AQ85" s="27"/>
      <c r="AR85" s="31"/>
      <c r="AS85" s="31"/>
      <c r="AT85" s="31"/>
      <c r="AU85" s="31"/>
      <c r="AV85" s="31"/>
      <c r="AW85" s="31"/>
      <c r="AX85" s="28"/>
      <c r="AY85" s="27"/>
      <c r="AZ85" s="31"/>
      <c r="BA85" s="31"/>
      <c r="BB85" s="31"/>
      <c r="BC85" s="31"/>
      <c r="BD85" s="31"/>
      <c r="BE85" s="31"/>
      <c r="BF85" s="33"/>
      <c r="BG85" s="34"/>
      <c r="BH85" s="31"/>
      <c r="BI85" s="31"/>
      <c r="BJ85" s="31"/>
      <c r="BK85" s="31"/>
      <c r="BL85" s="31"/>
      <c r="BM85" s="31"/>
      <c r="BN85" s="31"/>
      <c r="BO85" s="31"/>
      <c r="BP85" s="31"/>
      <c r="BQ85" s="31"/>
      <c r="BR85" s="31"/>
      <c r="BS85" s="31"/>
      <c r="BT85" s="31"/>
      <c r="BU85" s="28"/>
      <c r="BV85" s="27"/>
      <c r="BW85" s="31"/>
      <c r="BX85" s="53"/>
      <c r="BY85" s="28"/>
      <c r="BZ85" s="35"/>
      <c r="CA85" s="31"/>
      <c r="CB85" s="31"/>
      <c r="CC85" s="31"/>
      <c r="CD85" s="31"/>
      <c r="CE85" s="31"/>
      <c r="CF85" s="31"/>
      <c r="CG85" s="31"/>
      <c r="CH85" s="31"/>
      <c r="CI85" s="31"/>
      <c r="CJ85" s="31"/>
    </row>
    <row r="86" spans="1:88" s="126" customFormat="1">
      <c r="A86" s="125">
        <v>83</v>
      </c>
      <c r="B86" s="27"/>
      <c r="C86" s="31"/>
      <c r="D86" s="31"/>
      <c r="E86" s="28"/>
      <c r="F86" s="50"/>
      <c r="G86" s="29"/>
      <c r="H86" s="29"/>
      <c r="I86" s="30"/>
      <c r="J86" s="31"/>
      <c r="K86" s="53"/>
      <c r="L86" s="31"/>
      <c r="M86" s="31"/>
      <c r="N86" s="31"/>
      <c r="O86" s="31"/>
      <c r="P86" s="31"/>
      <c r="Q86" s="31"/>
      <c r="R86" s="28"/>
      <c r="S86" s="27"/>
      <c r="T86" s="31"/>
      <c r="U86" s="31"/>
      <c r="V86" s="31"/>
      <c r="W86" s="31"/>
      <c r="X86" s="31"/>
      <c r="Y86" s="31"/>
      <c r="Z86" s="31"/>
      <c r="AA86" s="32"/>
      <c r="AB86" s="32"/>
      <c r="AC86" s="97"/>
      <c r="AD86" s="97"/>
      <c r="AE86" s="97"/>
      <c r="AF86" s="32"/>
      <c r="AG86" s="93"/>
      <c r="AH86" s="27"/>
      <c r="AI86" s="31"/>
      <c r="AJ86" s="31"/>
      <c r="AK86" s="31"/>
      <c r="AL86" s="31"/>
      <c r="AM86" s="31"/>
      <c r="AN86" s="31"/>
      <c r="AO86" s="31"/>
      <c r="AP86" s="28"/>
      <c r="AQ86" s="27"/>
      <c r="AR86" s="31"/>
      <c r="AS86" s="31"/>
      <c r="AT86" s="31"/>
      <c r="AU86" s="31"/>
      <c r="AV86" s="31"/>
      <c r="AW86" s="31"/>
      <c r="AX86" s="28"/>
      <c r="AY86" s="27"/>
      <c r="AZ86" s="31"/>
      <c r="BA86" s="31"/>
      <c r="BB86" s="31"/>
      <c r="BC86" s="31"/>
      <c r="BD86" s="31"/>
      <c r="BE86" s="31"/>
      <c r="BF86" s="33"/>
      <c r="BG86" s="34"/>
      <c r="BH86" s="31"/>
      <c r="BI86" s="31"/>
      <c r="BJ86" s="31"/>
      <c r="BK86" s="31"/>
      <c r="BL86" s="31"/>
      <c r="BM86" s="31"/>
      <c r="BN86" s="31"/>
      <c r="BO86" s="31"/>
      <c r="BP86" s="31"/>
      <c r="BQ86" s="31"/>
      <c r="BR86" s="31"/>
      <c r="BS86" s="31"/>
      <c r="BT86" s="31"/>
      <c r="BU86" s="28"/>
      <c r="BV86" s="27"/>
      <c r="BW86" s="31"/>
      <c r="BX86" s="53"/>
      <c r="BY86" s="28"/>
      <c r="BZ86" s="35"/>
      <c r="CA86" s="31"/>
      <c r="CB86" s="31"/>
      <c r="CC86" s="31"/>
      <c r="CD86" s="31"/>
      <c r="CE86" s="31"/>
      <c r="CF86" s="31"/>
      <c r="CG86" s="31"/>
      <c r="CH86" s="31"/>
      <c r="CI86" s="31"/>
      <c r="CJ86" s="31"/>
    </row>
    <row r="87" spans="1:88" s="126" customFormat="1">
      <c r="A87" s="125">
        <v>84</v>
      </c>
      <c r="B87" s="27"/>
      <c r="C87" s="31"/>
      <c r="D87" s="31"/>
      <c r="E87" s="28"/>
      <c r="F87" s="50"/>
      <c r="G87" s="29"/>
      <c r="H87" s="29"/>
      <c r="I87" s="30"/>
      <c r="J87" s="31"/>
      <c r="K87" s="53"/>
      <c r="L87" s="31"/>
      <c r="M87" s="31"/>
      <c r="N87" s="31"/>
      <c r="O87" s="31"/>
      <c r="P87" s="31"/>
      <c r="Q87" s="31"/>
      <c r="R87" s="28"/>
      <c r="S87" s="27"/>
      <c r="T87" s="31"/>
      <c r="U87" s="31"/>
      <c r="V87" s="31"/>
      <c r="W87" s="31"/>
      <c r="X87" s="31"/>
      <c r="Y87" s="31"/>
      <c r="Z87" s="31"/>
      <c r="AA87" s="32"/>
      <c r="AB87" s="32"/>
      <c r="AC87" s="97"/>
      <c r="AD87" s="97"/>
      <c r="AE87" s="97"/>
      <c r="AF87" s="32"/>
      <c r="AG87" s="93"/>
      <c r="AH87" s="27"/>
      <c r="AI87" s="31"/>
      <c r="AJ87" s="31"/>
      <c r="AK87" s="31"/>
      <c r="AL87" s="31"/>
      <c r="AM87" s="31"/>
      <c r="AN87" s="31"/>
      <c r="AO87" s="31"/>
      <c r="AP87" s="28"/>
      <c r="AQ87" s="27"/>
      <c r="AR87" s="31"/>
      <c r="AS87" s="31"/>
      <c r="AT87" s="31"/>
      <c r="AU87" s="31"/>
      <c r="AV87" s="31"/>
      <c r="AW87" s="31"/>
      <c r="AX87" s="28"/>
      <c r="AY87" s="27"/>
      <c r="AZ87" s="31"/>
      <c r="BA87" s="31"/>
      <c r="BB87" s="31"/>
      <c r="BC87" s="31"/>
      <c r="BD87" s="31"/>
      <c r="BE87" s="31"/>
      <c r="BF87" s="33"/>
      <c r="BG87" s="34"/>
      <c r="BH87" s="31"/>
      <c r="BI87" s="31"/>
      <c r="BJ87" s="31"/>
      <c r="BK87" s="31"/>
      <c r="BL87" s="31"/>
      <c r="BM87" s="31"/>
      <c r="BN87" s="31"/>
      <c r="BO87" s="31"/>
      <c r="BP87" s="31"/>
      <c r="BQ87" s="31"/>
      <c r="BR87" s="31"/>
      <c r="BS87" s="31"/>
      <c r="BT87" s="31"/>
      <c r="BU87" s="28"/>
      <c r="BV87" s="27"/>
      <c r="BW87" s="31"/>
      <c r="BX87" s="53"/>
      <c r="BY87" s="28"/>
      <c r="BZ87" s="35"/>
      <c r="CA87" s="31"/>
      <c r="CB87" s="31"/>
      <c r="CC87" s="31"/>
      <c r="CD87" s="31"/>
      <c r="CE87" s="31"/>
      <c r="CF87" s="31"/>
      <c r="CG87" s="31"/>
      <c r="CH87" s="31"/>
      <c r="CI87" s="31"/>
      <c r="CJ87" s="31"/>
    </row>
    <row r="88" spans="1:88" s="126" customFormat="1">
      <c r="A88" s="125">
        <v>85</v>
      </c>
      <c r="B88" s="27"/>
      <c r="C88" s="31"/>
      <c r="D88" s="31"/>
      <c r="E88" s="28"/>
      <c r="F88" s="50"/>
      <c r="G88" s="29"/>
      <c r="H88" s="29"/>
      <c r="I88" s="30"/>
      <c r="J88" s="31"/>
      <c r="K88" s="53"/>
      <c r="L88" s="31"/>
      <c r="M88" s="31"/>
      <c r="N88" s="31"/>
      <c r="O88" s="31"/>
      <c r="P88" s="31"/>
      <c r="Q88" s="31"/>
      <c r="R88" s="28"/>
      <c r="S88" s="27"/>
      <c r="T88" s="31"/>
      <c r="U88" s="31"/>
      <c r="V88" s="31"/>
      <c r="W88" s="31"/>
      <c r="X88" s="31"/>
      <c r="Y88" s="31"/>
      <c r="Z88" s="31"/>
      <c r="AA88" s="32"/>
      <c r="AB88" s="32"/>
      <c r="AC88" s="97"/>
      <c r="AD88" s="97"/>
      <c r="AE88" s="97"/>
      <c r="AF88" s="32"/>
      <c r="AG88" s="93"/>
      <c r="AH88" s="27"/>
      <c r="AI88" s="31"/>
      <c r="AJ88" s="31"/>
      <c r="AK88" s="31"/>
      <c r="AL88" s="31"/>
      <c r="AM88" s="31"/>
      <c r="AN88" s="31"/>
      <c r="AO88" s="31"/>
      <c r="AP88" s="28"/>
      <c r="AQ88" s="27"/>
      <c r="AR88" s="31"/>
      <c r="AS88" s="31"/>
      <c r="AT88" s="31"/>
      <c r="AU88" s="31"/>
      <c r="AV88" s="31"/>
      <c r="AW88" s="31"/>
      <c r="AX88" s="28"/>
      <c r="AY88" s="27"/>
      <c r="AZ88" s="31"/>
      <c r="BA88" s="31"/>
      <c r="BB88" s="31"/>
      <c r="BC88" s="31"/>
      <c r="BD88" s="31"/>
      <c r="BE88" s="31"/>
      <c r="BF88" s="33"/>
      <c r="BG88" s="34"/>
      <c r="BH88" s="31"/>
      <c r="BI88" s="31"/>
      <c r="BJ88" s="31"/>
      <c r="BK88" s="31"/>
      <c r="BL88" s="31"/>
      <c r="BM88" s="31"/>
      <c r="BN88" s="31"/>
      <c r="BO88" s="31"/>
      <c r="BP88" s="31"/>
      <c r="BQ88" s="31"/>
      <c r="BR88" s="31"/>
      <c r="BS88" s="31"/>
      <c r="BT88" s="31"/>
      <c r="BU88" s="28"/>
      <c r="BV88" s="27"/>
      <c r="BW88" s="31"/>
      <c r="BX88" s="53"/>
      <c r="BY88" s="28"/>
      <c r="BZ88" s="35"/>
      <c r="CA88" s="31"/>
      <c r="CB88" s="31"/>
      <c r="CC88" s="31"/>
      <c r="CD88" s="31"/>
      <c r="CE88" s="31"/>
      <c r="CF88" s="31"/>
      <c r="CG88" s="31"/>
      <c r="CH88" s="31"/>
      <c r="CI88" s="31"/>
      <c r="CJ88" s="31"/>
    </row>
    <row r="89" spans="1:88" s="126" customFormat="1">
      <c r="A89" s="125">
        <v>86</v>
      </c>
      <c r="B89" s="27"/>
      <c r="C89" s="31"/>
      <c r="D89" s="31"/>
      <c r="E89" s="28"/>
      <c r="F89" s="50"/>
      <c r="G89" s="29"/>
      <c r="H89" s="29"/>
      <c r="I89" s="30"/>
      <c r="J89" s="31"/>
      <c r="K89" s="53"/>
      <c r="L89" s="31"/>
      <c r="M89" s="31"/>
      <c r="N89" s="31"/>
      <c r="O89" s="31"/>
      <c r="P89" s="31"/>
      <c r="Q89" s="31"/>
      <c r="R89" s="28"/>
      <c r="S89" s="27"/>
      <c r="T89" s="31"/>
      <c r="U89" s="31"/>
      <c r="V89" s="31"/>
      <c r="W89" s="31"/>
      <c r="X89" s="31"/>
      <c r="Y89" s="31"/>
      <c r="Z89" s="31"/>
      <c r="AA89" s="32"/>
      <c r="AB89" s="32"/>
      <c r="AC89" s="97"/>
      <c r="AD89" s="97"/>
      <c r="AE89" s="97"/>
      <c r="AF89" s="32"/>
      <c r="AG89" s="93"/>
      <c r="AH89" s="27"/>
      <c r="AI89" s="31"/>
      <c r="AJ89" s="31"/>
      <c r="AK89" s="31"/>
      <c r="AL89" s="31"/>
      <c r="AM89" s="31"/>
      <c r="AN89" s="31"/>
      <c r="AO89" s="31"/>
      <c r="AP89" s="28"/>
      <c r="AQ89" s="27"/>
      <c r="AR89" s="31"/>
      <c r="AS89" s="31"/>
      <c r="AT89" s="31"/>
      <c r="AU89" s="31"/>
      <c r="AV89" s="31"/>
      <c r="AW89" s="31"/>
      <c r="AX89" s="28"/>
      <c r="AY89" s="27"/>
      <c r="AZ89" s="31"/>
      <c r="BA89" s="31"/>
      <c r="BB89" s="31"/>
      <c r="BC89" s="31"/>
      <c r="BD89" s="31"/>
      <c r="BE89" s="31"/>
      <c r="BF89" s="33"/>
      <c r="BG89" s="34"/>
      <c r="BH89" s="31"/>
      <c r="BI89" s="31"/>
      <c r="BJ89" s="31"/>
      <c r="BK89" s="31"/>
      <c r="BL89" s="31"/>
      <c r="BM89" s="31"/>
      <c r="BN89" s="31"/>
      <c r="BO89" s="31"/>
      <c r="BP89" s="31"/>
      <c r="BQ89" s="31"/>
      <c r="BR89" s="31"/>
      <c r="BS89" s="31"/>
      <c r="BT89" s="31"/>
      <c r="BU89" s="28"/>
      <c r="BV89" s="27"/>
      <c r="BW89" s="31"/>
      <c r="BX89" s="53"/>
      <c r="BY89" s="28"/>
      <c r="BZ89" s="35"/>
      <c r="CA89" s="31"/>
      <c r="CB89" s="31"/>
      <c r="CC89" s="31"/>
      <c r="CD89" s="31"/>
      <c r="CE89" s="31"/>
      <c r="CF89" s="31"/>
      <c r="CG89" s="31"/>
      <c r="CH89" s="31"/>
      <c r="CI89" s="31"/>
      <c r="CJ89" s="31"/>
    </row>
    <row r="90" spans="1:88" s="126" customFormat="1">
      <c r="A90" s="125">
        <v>87</v>
      </c>
      <c r="B90" s="27"/>
      <c r="C90" s="31"/>
      <c r="D90" s="31"/>
      <c r="E90" s="28"/>
      <c r="F90" s="50"/>
      <c r="G90" s="29"/>
      <c r="H90" s="29"/>
      <c r="I90" s="30"/>
      <c r="J90" s="31"/>
      <c r="K90" s="53"/>
      <c r="L90" s="31"/>
      <c r="M90" s="31"/>
      <c r="N90" s="31"/>
      <c r="O90" s="31"/>
      <c r="P90" s="31"/>
      <c r="Q90" s="31"/>
      <c r="R90" s="28"/>
      <c r="S90" s="27"/>
      <c r="T90" s="31"/>
      <c r="U90" s="31"/>
      <c r="V90" s="31"/>
      <c r="W90" s="31"/>
      <c r="X90" s="31"/>
      <c r="Y90" s="31"/>
      <c r="Z90" s="31"/>
      <c r="AA90" s="32"/>
      <c r="AB90" s="32"/>
      <c r="AC90" s="97"/>
      <c r="AD90" s="97"/>
      <c r="AE90" s="97"/>
      <c r="AF90" s="32"/>
      <c r="AG90" s="93"/>
      <c r="AH90" s="27"/>
      <c r="AI90" s="31"/>
      <c r="AJ90" s="31"/>
      <c r="AK90" s="31"/>
      <c r="AL90" s="31"/>
      <c r="AM90" s="31"/>
      <c r="AN90" s="31"/>
      <c r="AO90" s="31"/>
      <c r="AP90" s="28"/>
      <c r="AQ90" s="27"/>
      <c r="AR90" s="31"/>
      <c r="AS90" s="31"/>
      <c r="AT90" s="31"/>
      <c r="AU90" s="31"/>
      <c r="AV90" s="31"/>
      <c r="AW90" s="31"/>
      <c r="AX90" s="28"/>
      <c r="AY90" s="27"/>
      <c r="AZ90" s="31"/>
      <c r="BA90" s="31"/>
      <c r="BB90" s="31"/>
      <c r="BC90" s="31"/>
      <c r="BD90" s="31"/>
      <c r="BE90" s="31"/>
      <c r="BF90" s="33"/>
      <c r="BG90" s="34"/>
      <c r="BH90" s="31"/>
      <c r="BI90" s="31"/>
      <c r="BJ90" s="31"/>
      <c r="BK90" s="31"/>
      <c r="BL90" s="31"/>
      <c r="BM90" s="31"/>
      <c r="BN90" s="31"/>
      <c r="BO90" s="31"/>
      <c r="BP90" s="31"/>
      <c r="BQ90" s="31"/>
      <c r="BR90" s="31"/>
      <c r="BS90" s="31"/>
      <c r="BT90" s="31"/>
      <c r="BU90" s="28"/>
      <c r="BV90" s="27"/>
      <c r="BW90" s="31"/>
      <c r="BX90" s="53"/>
      <c r="BY90" s="28"/>
      <c r="BZ90" s="35"/>
      <c r="CA90" s="31"/>
      <c r="CB90" s="31"/>
      <c r="CC90" s="31"/>
      <c r="CD90" s="31"/>
      <c r="CE90" s="31"/>
      <c r="CF90" s="31"/>
      <c r="CG90" s="31"/>
      <c r="CH90" s="31"/>
      <c r="CI90" s="31"/>
      <c r="CJ90" s="31"/>
    </row>
    <row r="91" spans="1:88" s="126" customFormat="1">
      <c r="A91" s="125">
        <v>88</v>
      </c>
      <c r="B91" s="27"/>
      <c r="C91" s="31"/>
      <c r="D91" s="31"/>
      <c r="E91" s="28"/>
      <c r="F91" s="50"/>
      <c r="G91" s="29"/>
      <c r="H91" s="29"/>
      <c r="I91" s="30"/>
      <c r="J91" s="31"/>
      <c r="K91" s="53"/>
      <c r="L91" s="31"/>
      <c r="M91" s="31"/>
      <c r="N91" s="31"/>
      <c r="O91" s="31"/>
      <c r="P91" s="31"/>
      <c r="Q91" s="31"/>
      <c r="R91" s="28"/>
      <c r="S91" s="27"/>
      <c r="T91" s="31"/>
      <c r="U91" s="31"/>
      <c r="V91" s="31"/>
      <c r="W91" s="31"/>
      <c r="X91" s="31"/>
      <c r="Y91" s="31"/>
      <c r="Z91" s="31"/>
      <c r="AA91" s="32"/>
      <c r="AB91" s="32"/>
      <c r="AC91" s="97"/>
      <c r="AD91" s="97"/>
      <c r="AE91" s="97"/>
      <c r="AF91" s="32"/>
      <c r="AG91" s="93"/>
      <c r="AH91" s="27"/>
      <c r="AI91" s="31"/>
      <c r="AJ91" s="31"/>
      <c r="AK91" s="31"/>
      <c r="AL91" s="31"/>
      <c r="AM91" s="31"/>
      <c r="AN91" s="31"/>
      <c r="AO91" s="31"/>
      <c r="AP91" s="28"/>
      <c r="AQ91" s="27"/>
      <c r="AR91" s="31"/>
      <c r="AS91" s="31"/>
      <c r="AT91" s="31"/>
      <c r="AU91" s="31"/>
      <c r="AV91" s="31"/>
      <c r="AW91" s="31"/>
      <c r="AX91" s="28"/>
      <c r="AY91" s="27"/>
      <c r="AZ91" s="31"/>
      <c r="BA91" s="31"/>
      <c r="BB91" s="31"/>
      <c r="BC91" s="31"/>
      <c r="BD91" s="31"/>
      <c r="BE91" s="31"/>
      <c r="BF91" s="33"/>
      <c r="BG91" s="34"/>
      <c r="BH91" s="31"/>
      <c r="BI91" s="31"/>
      <c r="BJ91" s="31"/>
      <c r="BK91" s="31"/>
      <c r="BL91" s="31"/>
      <c r="BM91" s="31"/>
      <c r="BN91" s="31"/>
      <c r="BO91" s="31"/>
      <c r="BP91" s="31"/>
      <c r="BQ91" s="31"/>
      <c r="BR91" s="31"/>
      <c r="BS91" s="31"/>
      <c r="BT91" s="31"/>
      <c r="BU91" s="28"/>
      <c r="BV91" s="27"/>
      <c r="BW91" s="31"/>
      <c r="BX91" s="53"/>
      <c r="BY91" s="28"/>
      <c r="BZ91" s="35"/>
      <c r="CA91" s="31"/>
      <c r="CB91" s="31"/>
      <c r="CC91" s="31"/>
      <c r="CD91" s="31"/>
      <c r="CE91" s="31"/>
      <c r="CF91" s="31"/>
      <c r="CG91" s="31"/>
      <c r="CH91" s="31"/>
      <c r="CI91" s="31"/>
      <c r="CJ91" s="31"/>
    </row>
    <row r="92" spans="1:88" s="126" customFormat="1">
      <c r="A92" s="125">
        <v>89</v>
      </c>
      <c r="B92" s="27"/>
      <c r="C92" s="31"/>
      <c r="D92" s="31"/>
      <c r="E92" s="28"/>
      <c r="F92" s="50"/>
      <c r="G92" s="29"/>
      <c r="H92" s="29"/>
      <c r="I92" s="30"/>
      <c r="J92" s="31"/>
      <c r="K92" s="53"/>
      <c r="L92" s="31"/>
      <c r="M92" s="31"/>
      <c r="N92" s="31"/>
      <c r="O92" s="31"/>
      <c r="P92" s="31"/>
      <c r="Q92" s="31"/>
      <c r="R92" s="28"/>
      <c r="S92" s="27"/>
      <c r="T92" s="31"/>
      <c r="U92" s="31"/>
      <c r="V92" s="31"/>
      <c r="W92" s="31"/>
      <c r="X92" s="31"/>
      <c r="Y92" s="31"/>
      <c r="Z92" s="31"/>
      <c r="AA92" s="32"/>
      <c r="AB92" s="32"/>
      <c r="AC92" s="97"/>
      <c r="AD92" s="97"/>
      <c r="AE92" s="97"/>
      <c r="AF92" s="32"/>
      <c r="AG92" s="93"/>
      <c r="AH92" s="27"/>
      <c r="AI92" s="31"/>
      <c r="AJ92" s="31"/>
      <c r="AK92" s="31"/>
      <c r="AL92" s="31"/>
      <c r="AM92" s="31"/>
      <c r="AN92" s="31"/>
      <c r="AO92" s="31"/>
      <c r="AP92" s="28"/>
      <c r="AQ92" s="27"/>
      <c r="AR92" s="31"/>
      <c r="AS92" s="31"/>
      <c r="AT92" s="31"/>
      <c r="AU92" s="31"/>
      <c r="AV92" s="31"/>
      <c r="AW92" s="31"/>
      <c r="AX92" s="28"/>
      <c r="AY92" s="27"/>
      <c r="AZ92" s="31"/>
      <c r="BA92" s="31"/>
      <c r="BB92" s="31"/>
      <c r="BC92" s="31"/>
      <c r="BD92" s="31"/>
      <c r="BE92" s="31"/>
      <c r="BF92" s="33"/>
      <c r="BG92" s="34"/>
      <c r="BH92" s="31"/>
      <c r="BI92" s="31"/>
      <c r="BJ92" s="31"/>
      <c r="BK92" s="31"/>
      <c r="BL92" s="31"/>
      <c r="BM92" s="31"/>
      <c r="BN92" s="31"/>
      <c r="BO92" s="31"/>
      <c r="BP92" s="31"/>
      <c r="BQ92" s="31"/>
      <c r="BR92" s="31"/>
      <c r="BS92" s="31"/>
      <c r="BT92" s="31"/>
      <c r="BU92" s="28"/>
      <c r="BV92" s="27"/>
      <c r="BW92" s="31"/>
      <c r="BX92" s="53"/>
      <c r="BY92" s="28"/>
      <c r="BZ92" s="35"/>
      <c r="CA92" s="31"/>
      <c r="CB92" s="31"/>
      <c r="CC92" s="31"/>
      <c r="CD92" s="31"/>
      <c r="CE92" s="31"/>
      <c r="CF92" s="31"/>
      <c r="CG92" s="31"/>
      <c r="CH92" s="31"/>
      <c r="CI92" s="31"/>
      <c r="CJ92" s="31"/>
    </row>
    <row r="93" spans="1:88" s="126" customFormat="1">
      <c r="A93" s="125">
        <v>90</v>
      </c>
      <c r="B93" s="27"/>
      <c r="C93" s="31"/>
      <c r="D93" s="31"/>
      <c r="E93" s="28"/>
      <c r="F93" s="50"/>
      <c r="G93" s="29"/>
      <c r="H93" s="29"/>
      <c r="I93" s="30"/>
      <c r="J93" s="31"/>
      <c r="K93" s="53"/>
      <c r="L93" s="31"/>
      <c r="M93" s="31"/>
      <c r="N93" s="31"/>
      <c r="O93" s="31"/>
      <c r="P93" s="31"/>
      <c r="Q93" s="31"/>
      <c r="R93" s="28"/>
      <c r="S93" s="27"/>
      <c r="T93" s="31"/>
      <c r="U93" s="31"/>
      <c r="V93" s="31"/>
      <c r="W93" s="31"/>
      <c r="X93" s="31"/>
      <c r="Y93" s="31"/>
      <c r="Z93" s="31"/>
      <c r="AA93" s="32"/>
      <c r="AB93" s="32"/>
      <c r="AC93" s="97"/>
      <c r="AD93" s="97"/>
      <c r="AE93" s="97"/>
      <c r="AF93" s="32"/>
      <c r="AG93" s="93"/>
      <c r="AH93" s="27"/>
      <c r="AI93" s="31"/>
      <c r="AJ93" s="31"/>
      <c r="AK93" s="31"/>
      <c r="AL93" s="31"/>
      <c r="AM93" s="31"/>
      <c r="AN93" s="31"/>
      <c r="AO93" s="31"/>
      <c r="AP93" s="28"/>
      <c r="AQ93" s="27"/>
      <c r="AR93" s="31"/>
      <c r="AS93" s="31"/>
      <c r="AT93" s="31"/>
      <c r="AU93" s="31"/>
      <c r="AV93" s="31"/>
      <c r="AW93" s="31"/>
      <c r="AX93" s="28"/>
      <c r="AY93" s="27"/>
      <c r="AZ93" s="31"/>
      <c r="BA93" s="31"/>
      <c r="BB93" s="31"/>
      <c r="BC93" s="31"/>
      <c r="BD93" s="31"/>
      <c r="BE93" s="31"/>
      <c r="BF93" s="33"/>
      <c r="BG93" s="34"/>
      <c r="BH93" s="31"/>
      <c r="BI93" s="31"/>
      <c r="BJ93" s="31"/>
      <c r="BK93" s="31"/>
      <c r="BL93" s="31"/>
      <c r="BM93" s="31"/>
      <c r="BN93" s="31"/>
      <c r="BO93" s="31"/>
      <c r="BP93" s="31"/>
      <c r="BQ93" s="31"/>
      <c r="BR93" s="31"/>
      <c r="BS93" s="31"/>
      <c r="BT93" s="31"/>
      <c r="BU93" s="28"/>
      <c r="BV93" s="27"/>
      <c r="BW93" s="31"/>
      <c r="BX93" s="53"/>
      <c r="BY93" s="28"/>
      <c r="BZ93" s="35"/>
      <c r="CA93" s="31"/>
      <c r="CB93" s="31"/>
      <c r="CC93" s="31"/>
      <c r="CD93" s="31"/>
      <c r="CE93" s="31"/>
      <c r="CF93" s="31"/>
      <c r="CG93" s="31"/>
      <c r="CH93" s="31"/>
      <c r="CI93" s="31"/>
      <c r="CJ93" s="31"/>
    </row>
    <row r="94" spans="1:88" s="126" customFormat="1">
      <c r="A94" s="125">
        <v>91</v>
      </c>
      <c r="B94" s="27"/>
      <c r="C94" s="31"/>
      <c r="D94" s="31"/>
      <c r="E94" s="28"/>
      <c r="F94" s="50"/>
      <c r="G94" s="29"/>
      <c r="H94" s="29"/>
      <c r="I94" s="30"/>
      <c r="J94" s="31"/>
      <c r="K94" s="53"/>
      <c r="L94" s="31"/>
      <c r="M94" s="31"/>
      <c r="N94" s="31"/>
      <c r="O94" s="31"/>
      <c r="P94" s="31"/>
      <c r="Q94" s="31"/>
      <c r="R94" s="28"/>
      <c r="S94" s="27"/>
      <c r="T94" s="31"/>
      <c r="U94" s="31"/>
      <c r="V94" s="31"/>
      <c r="W94" s="31"/>
      <c r="X94" s="31"/>
      <c r="Y94" s="31"/>
      <c r="Z94" s="31"/>
      <c r="AA94" s="32"/>
      <c r="AB94" s="32"/>
      <c r="AC94" s="97"/>
      <c r="AD94" s="97"/>
      <c r="AE94" s="97"/>
      <c r="AF94" s="32"/>
      <c r="AG94" s="93"/>
      <c r="AH94" s="27"/>
      <c r="AI94" s="31"/>
      <c r="AJ94" s="31"/>
      <c r="AK94" s="31"/>
      <c r="AL94" s="31"/>
      <c r="AM94" s="31"/>
      <c r="AN94" s="31"/>
      <c r="AO94" s="31"/>
      <c r="AP94" s="28"/>
      <c r="AQ94" s="27"/>
      <c r="AR94" s="31"/>
      <c r="AS94" s="31"/>
      <c r="AT94" s="31"/>
      <c r="AU94" s="31"/>
      <c r="AV94" s="31"/>
      <c r="AW94" s="31"/>
      <c r="AX94" s="28"/>
      <c r="AY94" s="27"/>
      <c r="AZ94" s="31"/>
      <c r="BA94" s="31"/>
      <c r="BB94" s="31"/>
      <c r="BC94" s="31"/>
      <c r="BD94" s="31"/>
      <c r="BE94" s="31"/>
      <c r="BF94" s="33"/>
      <c r="BG94" s="34"/>
      <c r="BH94" s="31"/>
      <c r="BI94" s="31"/>
      <c r="BJ94" s="31"/>
      <c r="BK94" s="31"/>
      <c r="BL94" s="31"/>
      <c r="BM94" s="31"/>
      <c r="BN94" s="31"/>
      <c r="BO94" s="31"/>
      <c r="BP94" s="31"/>
      <c r="BQ94" s="31"/>
      <c r="BR94" s="31"/>
      <c r="BS94" s="31"/>
      <c r="BT94" s="31"/>
      <c r="BU94" s="28"/>
      <c r="BV94" s="27"/>
      <c r="BW94" s="31"/>
      <c r="BX94" s="53"/>
      <c r="BY94" s="28"/>
      <c r="BZ94" s="35"/>
      <c r="CA94" s="31"/>
      <c r="CB94" s="31"/>
      <c r="CC94" s="31"/>
      <c r="CD94" s="31"/>
      <c r="CE94" s="31"/>
      <c r="CF94" s="31"/>
      <c r="CG94" s="31"/>
      <c r="CH94" s="31"/>
      <c r="CI94" s="31"/>
      <c r="CJ94" s="31"/>
    </row>
    <row r="95" spans="1:88" s="126" customFormat="1">
      <c r="A95" s="125">
        <v>92</v>
      </c>
      <c r="B95" s="27"/>
      <c r="C95" s="31"/>
      <c r="D95" s="31"/>
      <c r="E95" s="28"/>
      <c r="F95" s="50"/>
      <c r="G95" s="29"/>
      <c r="H95" s="29"/>
      <c r="I95" s="30"/>
      <c r="J95" s="31"/>
      <c r="K95" s="53"/>
      <c r="L95" s="31"/>
      <c r="M95" s="31"/>
      <c r="N95" s="31"/>
      <c r="O95" s="31"/>
      <c r="P95" s="31"/>
      <c r="Q95" s="31"/>
      <c r="R95" s="28"/>
      <c r="S95" s="27"/>
      <c r="T95" s="31"/>
      <c r="U95" s="31"/>
      <c r="V95" s="31"/>
      <c r="W95" s="31"/>
      <c r="X95" s="31"/>
      <c r="Y95" s="31"/>
      <c r="Z95" s="31"/>
      <c r="AA95" s="32"/>
      <c r="AB95" s="32"/>
      <c r="AC95" s="97"/>
      <c r="AD95" s="97"/>
      <c r="AE95" s="97"/>
      <c r="AF95" s="32"/>
      <c r="AG95" s="93"/>
      <c r="AH95" s="27"/>
      <c r="AI95" s="31"/>
      <c r="AJ95" s="31"/>
      <c r="AK95" s="31"/>
      <c r="AL95" s="31"/>
      <c r="AM95" s="31"/>
      <c r="AN95" s="31"/>
      <c r="AO95" s="31"/>
      <c r="AP95" s="28"/>
      <c r="AQ95" s="27"/>
      <c r="AR95" s="31"/>
      <c r="AS95" s="31"/>
      <c r="AT95" s="31"/>
      <c r="AU95" s="31"/>
      <c r="AV95" s="31"/>
      <c r="AW95" s="31"/>
      <c r="AX95" s="28"/>
      <c r="AY95" s="27"/>
      <c r="AZ95" s="31"/>
      <c r="BA95" s="31"/>
      <c r="BB95" s="31"/>
      <c r="BC95" s="31"/>
      <c r="BD95" s="31"/>
      <c r="BE95" s="31"/>
      <c r="BF95" s="33"/>
      <c r="BG95" s="34"/>
      <c r="BH95" s="31"/>
      <c r="BI95" s="31"/>
      <c r="BJ95" s="31"/>
      <c r="BK95" s="31"/>
      <c r="BL95" s="31"/>
      <c r="BM95" s="31"/>
      <c r="BN95" s="31"/>
      <c r="BO95" s="31"/>
      <c r="BP95" s="31"/>
      <c r="BQ95" s="31"/>
      <c r="BR95" s="31"/>
      <c r="BS95" s="31"/>
      <c r="BT95" s="31"/>
      <c r="BU95" s="28"/>
      <c r="BV95" s="27"/>
      <c r="BW95" s="31"/>
      <c r="BX95" s="53"/>
      <c r="BY95" s="28"/>
      <c r="BZ95" s="35"/>
      <c r="CA95" s="31"/>
      <c r="CB95" s="31"/>
      <c r="CC95" s="31"/>
      <c r="CD95" s="31"/>
      <c r="CE95" s="31"/>
      <c r="CF95" s="31"/>
      <c r="CG95" s="31"/>
      <c r="CH95" s="31"/>
      <c r="CI95" s="31"/>
      <c r="CJ95" s="31"/>
    </row>
    <row r="96" spans="1:88" s="126" customFormat="1">
      <c r="A96" s="125">
        <v>93</v>
      </c>
      <c r="B96" s="27"/>
      <c r="C96" s="31"/>
      <c r="D96" s="31"/>
      <c r="E96" s="28"/>
      <c r="F96" s="50"/>
      <c r="G96" s="29"/>
      <c r="H96" s="29"/>
      <c r="I96" s="30"/>
      <c r="J96" s="31"/>
      <c r="K96" s="53"/>
      <c r="L96" s="31"/>
      <c r="M96" s="31"/>
      <c r="N96" s="31"/>
      <c r="O96" s="31"/>
      <c r="P96" s="31"/>
      <c r="Q96" s="31"/>
      <c r="R96" s="28"/>
      <c r="S96" s="27"/>
      <c r="T96" s="31"/>
      <c r="U96" s="31"/>
      <c r="V96" s="31"/>
      <c r="W96" s="31"/>
      <c r="X96" s="31"/>
      <c r="Y96" s="31"/>
      <c r="Z96" s="31"/>
      <c r="AA96" s="32"/>
      <c r="AB96" s="32"/>
      <c r="AC96" s="97"/>
      <c r="AD96" s="97"/>
      <c r="AE96" s="97"/>
      <c r="AF96" s="32"/>
      <c r="AG96" s="93"/>
      <c r="AH96" s="27"/>
      <c r="AI96" s="31"/>
      <c r="AJ96" s="31"/>
      <c r="AK96" s="31"/>
      <c r="AL96" s="31"/>
      <c r="AM96" s="31"/>
      <c r="AN96" s="31"/>
      <c r="AO96" s="31"/>
      <c r="AP96" s="28"/>
      <c r="AQ96" s="27"/>
      <c r="AR96" s="31"/>
      <c r="AS96" s="31"/>
      <c r="AT96" s="31"/>
      <c r="AU96" s="31"/>
      <c r="AV96" s="31"/>
      <c r="AW96" s="31"/>
      <c r="AX96" s="28"/>
      <c r="AY96" s="27"/>
      <c r="AZ96" s="31"/>
      <c r="BA96" s="31"/>
      <c r="BB96" s="31"/>
      <c r="BC96" s="31"/>
      <c r="BD96" s="31"/>
      <c r="BE96" s="31"/>
      <c r="BF96" s="33"/>
      <c r="BG96" s="34"/>
      <c r="BH96" s="31"/>
      <c r="BI96" s="31"/>
      <c r="BJ96" s="31"/>
      <c r="BK96" s="31"/>
      <c r="BL96" s="31"/>
      <c r="BM96" s="31"/>
      <c r="BN96" s="31"/>
      <c r="BO96" s="31"/>
      <c r="BP96" s="31"/>
      <c r="BQ96" s="31"/>
      <c r="BR96" s="31"/>
      <c r="BS96" s="31"/>
      <c r="BT96" s="31"/>
      <c r="BU96" s="28"/>
      <c r="BV96" s="27"/>
      <c r="BW96" s="31"/>
      <c r="BX96" s="53"/>
      <c r="BY96" s="28"/>
      <c r="BZ96" s="35"/>
      <c r="CA96" s="31"/>
      <c r="CB96" s="31"/>
      <c r="CC96" s="31"/>
      <c r="CD96" s="31"/>
      <c r="CE96" s="31"/>
      <c r="CF96" s="31"/>
      <c r="CG96" s="31"/>
      <c r="CH96" s="31"/>
      <c r="CI96" s="31"/>
      <c r="CJ96" s="31"/>
    </row>
    <row r="97" spans="1:88" s="126" customFormat="1">
      <c r="A97" s="125">
        <v>94</v>
      </c>
      <c r="B97" s="27"/>
      <c r="C97" s="31"/>
      <c r="D97" s="31"/>
      <c r="E97" s="28"/>
      <c r="F97" s="50"/>
      <c r="G97" s="29"/>
      <c r="H97" s="29"/>
      <c r="I97" s="30"/>
      <c r="J97" s="31"/>
      <c r="K97" s="53"/>
      <c r="L97" s="31"/>
      <c r="M97" s="31"/>
      <c r="N97" s="31"/>
      <c r="O97" s="31"/>
      <c r="P97" s="31"/>
      <c r="Q97" s="31"/>
      <c r="R97" s="28"/>
      <c r="S97" s="27"/>
      <c r="T97" s="31"/>
      <c r="U97" s="31"/>
      <c r="V97" s="31"/>
      <c r="W97" s="31"/>
      <c r="X97" s="31"/>
      <c r="Y97" s="31"/>
      <c r="Z97" s="31"/>
      <c r="AA97" s="32"/>
      <c r="AB97" s="32"/>
      <c r="AC97" s="97"/>
      <c r="AD97" s="97"/>
      <c r="AE97" s="97"/>
      <c r="AF97" s="32"/>
      <c r="AG97" s="93"/>
      <c r="AH97" s="27"/>
      <c r="AI97" s="31"/>
      <c r="AJ97" s="31"/>
      <c r="AK97" s="31"/>
      <c r="AL97" s="31"/>
      <c r="AM97" s="31"/>
      <c r="AN97" s="31"/>
      <c r="AO97" s="31"/>
      <c r="AP97" s="28"/>
      <c r="AQ97" s="27"/>
      <c r="AR97" s="31"/>
      <c r="AS97" s="31"/>
      <c r="AT97" s="31"/>
      <c r="AU97" s="31"/>
      <c r="AV97" s="31"/>
      <c r="AW97" s="31"/>
      <c r="AX97" s="28"/>
      <c r="AY97" s="27"/>
      <c r="AZ97" s="31"/>
      <c r="BA97" s="31"/>
      <c r="BB97" s="31"/>
      <c r="BC97" s="31"/>
      <c r="BD97" s="31"/>
      <c r="BE97" s="31"/>
      <c r="BF97" s="33"/>
      <c r="BG97" s="34"/>
      <c r="BH97" s="31"/>
      <c r="BI97" s="31"/>
      <c r="BJ97" s="31"/>
      <c r="BK97" s="31"/>
      <c r="BL97" s="31"/>
      <c r="BM97" s="31"/>
      <c r="BN97" s="31"/>
      <c r="BO97" s="31"/>
      <c r="BP97" s="31"/>
      <c r="BQ97" s="31"/>
      <c r="BR97" s="31"/>
      <c r="BS97" s="31"/>
      <c r="BT97" s="31"/>
      <c r="BU97" s="28"/>
      <c r="BV97" s="27"/>
      <c r="BW97" s="31"/>
      <c r="BX97" s="53"/>
      <c r="BY97" s="28"/>
      <c r="BZ97" s="35"/>
      <c r="CA97" s="31"/>
      <c r="CB97" s="31"/>
      <c r="CC97" s="31"/>
      <c r="CD97" s="31"/>
      <c r="CE97" s="31"/>
      <c r="CF97" s="31"/>
      <c r="CG97" s="31"/>
      <c r="CH97" s="31"/>
      <c r="CI97" s="31"/>
      <c r="CJ97" s="31"/>
    </row>
    <row r="98" spans="1:88" s="126" customFormat="1">
      <c r="A98" s="125">
        <v>95</v>
      </c>
      <c r="B98" s="27"/>
      <c r="C98" s="31"/>
      <c r="D98" s="31"/>
      <c r="E98" s="28"/>
      <c r="F98" s="50"/>
      <c r="G98" s="29"/>
      <c r="H98" s="29"/>
      <c r="I98" s="30"/>
      <c r="J98" s="31"/>
      <c r="K98" s="53"/>
      <c r="L98" s="31"/>
      <c r="M98" s="31"/>
      <c r="N98" s="31"/>
      <c r="O98" s="31"/>
      <c r="P98" s="31"/>
      <c r="Q98" s="31"/>
      <c r="R98" s="28"/>
      <c r="S98" s="27"/>
      <c r="T98" s="31"/>
      <c r="U98" s="31"/>
      <c r="V98" s="31"/>
      <c r="W98" s="31"/>
      <c r="X98" s="31"/>
      <c r="Y98" s="31"/>
      <c r="Z98" s="31"/>
      <c r="AA98" s="32"/>
      <c r="AB98" s="32"/>
      <c r="AC98" s="97"/>
      <c r="AD98" s="97"/>
      <c r="AE98" s="97"/>
      <c r="AF98" s="32"/>
      <c r="AG98" s="93"/>
      <c r="AH98" s="27"/>
      <c r="AI98" s="31"/>
      <c r="AJ98" s="31"/>
      <c r="AK98" s="31"/>
      <c r="AL98" s="31"/>
      <c r="AM98" s="31"/>
      <c r="AN98" s="31"/>
      <c r="AO98" s="31"/>
      <c r="AP98" s="28"/>
      <c r="AQ98" s="27"/>
      <c r="AR98" s="31"/>
      <c r="AS98" s="31"/>
      <c r="AT98" s="31"/>
      <c r="AU98" s="31"/>
      <c r="AV98" s="31"/>
      <c r="AW98" s="31"/>
      <c r="AX98" s="28"/>
      <c r="AY98" s="27"/>
      <c r="AZ98" s="31"/>
      <c r="BA98" s="31"/>
      <c r="BB98" s="31"/>
      <c r="BC98" s="31"/>
      <c r="BD98" s="31"/>
      <c r="BE98" s="31"/>
      <c r="BF98" s="33"/>
      <c r="BG98" s="34"/>
      <c r="BH98" s="31"/>
      <c r="BI98" s="31"/>
      <c r="BJ98" s="31"/>
      <c r="BK98" s="31"/>
      <c r="BL98" s="31"/>
      <c r="BM98" s="31"/>
      <c r="BN98" s="31"/>
      <c r="BO98" s="31"/>
      <c r="BP98" s="31"/>
      <c r="BQ98" s="31"/>
      <c r="BR98" s="31"/>
      <c r="BS98" s="31"/>
      <c r="BT98" s="31"/>
      <c r="BU98" s="28"/>
      <c r="BV98" s="27"/>
      <c r="BW98" s="31"/>
      <c r="BX98" s="53"/>
      <c r="BY98" s="28"/>
      <c r="BZ98" s="35"/>
      <c r="CA98" s="31"/>
      <c r="CB98" s="31"/>
      <c r="CC98" s="31"/>
      <c r="CD98" s="31"/>
      <c r="CE98" s="31"/>
      <c r="CF98" s="31"/>
      <c r="CG98" s="31"/>
      <c r="CH98" s="31"/>
      <c r="CI98" s="31"/>
      <c r="CJ98" s="31"/>
    </row>
    <row r="99" spans="1:88" s="126" customFormat="1">
      <c r="A99" s="125">
        <v>96</v>
      </c>
      <c r="B99" s="27"/>
      <c r="C99" s="31"/>
      <c r="D99" s="31"/>
      <c r="E99" s="28"/>
      <c r="F99" s="50"/>
      <c r="G99" s="29"/>
      <c r="H99" s="29"/>
      <c r="I99" s="30"/>
      <c r="J99" s="31"/>
      <c r="K99" s="53"/>
      <c r="L99" s="31"/>
      <c r="M99" s="31"/>
      <c r="N99" s="31"/>
      <c r="O99" s="31"/>
      <c r="P99" s="31"/>
      <c r="Q99" s="31"/>
      <c r="R99" s="28"/>
      <c r="S99" s="27"/>
      <c r="T99" s="31"/>
      <c r="U99" s="31"/>
      <c r="V99" s="31"/>
      <c r="W99" s="31"/>
      <c r="X99" s="31"/>
      <c r="Y99" s="31"/>
      <c r="Z99" s="31"/>
      <c r="AA99" s="32"/>
      <c r="AB99" s="32"/>
      <c r="AC99" s="97"/>
      <c r="AD99" s="97"/>
      <c r="AE99" s="97"/>
      <c r="AF99" s="32"/>
      <c r="AG99" s="93"/>
      <c r="AH99" s="27"/>
      <c r="AI99" s="31"/>
      <c r="AJ99" s="31"/>
      <c r="AK99" s="31"/>
      <c r="AL99" s="31"/>
      <c r="AM99" s="31"/>
      <c r="AN99" s="31"/>
      <c r="AO99" s="31"/>
      <c r="AP99" s="28"/>
      <c r="AQ99" s="27"/>
      <c r="AR99" s="31"/>
      <c r="AS99" s="31"/>
      <c r="AT99" s="31"/>
      <c r="AU99" s="31"/>
      <c r="AV99" s="31"/>
      <c r="AW99" s="31"/>
      <c r="AX99" s="28"/>
      <c r="AY99" s="27"/>
      <c r="AZ99" s="31"/>
      <c r="BA99" s="31"/>
      <c r="BB99" s="31"/>
      <c r="BC99" s="31"/>
      <c r="BD99" s="31"/>
      <c r="BE99" s="31"/>
      <c r="BF99" s="33"/>
      <c r="BG99" s="34"/>
      <c r="BH99" s="31"/>
      <c r="BI99" s="31"/>
      <c r="BJ99" s="31"/>
      <c r="BK99" s="31"/>
      <c r="BL99" s="31"/>
      <c r="BM99" s="31"/>
      <c r="BN99" s="31"/>
      <c r="BO99" s="31"/>
      <c r="BP99" s="31"/>
      <c r="BQ99" s="31"/>
      <c r="BR99" s="31"/>
      <c r="BS99" s="31"/>
      <c r="BT99" s="31"/>
      <c r="BU99" s="28"/>
      <c r="BV99" s="27"/>
      <c r="BW99" s="31"/>
      <c r="BX99" s="53"/>
      <c r="BY99" s="28"/>
      <c r="BZ99" s="35"/>
      <c r="CA99" s="31"/>
      <c r="CB99" s="31"/>
      <c r="CC99" s="31"/>
      <c r="CD99" s="31"/>
      <c r="CE99" s="31"/>
      <c r="CF99" s="31"/>
      <c r="CG99" s="31"/>
      <c r="CH99" s="31"/>
      <c r="CI99" s="31"/>
      <c r="CJ99" s="31"/>
    </row>
    <row r="100" spans="1:88" s="126" customFormat="1">
      <c r="A100" s="125">
        <v>97</v>
      </c>
      <c r="B100" s="27"/>
      <c r="C100" s="31"/>
      <c r="D100" s="31"/>
      <c r="E100" s="28"/>
      <c r="F100" s="50"/>
      <c r="G100" s="29"/>
      <c r="H100" s="29"/>
      <c r="I100" s="30"/>
      <c r="J100" s="31"/>
      <c r="K100" s="53"/>
      <c r="L100" s="31"/>
      <c r="M100" s="31"/>
      <c r="N100" s="31"/>
      <c r="O100" s="31"/>
      <c r="P100" s="31"/>
      <c r="Q100" s="31"/>
      <c r="R100" s="28"/>
      <c r="S100" s="27"/>
      <c r="T100" s="31"/>
      <c r="U100" s="31"/>
      <c r="V100" s="31"/>
      <c r="W100" s="31"/>
      <c r="X100" s="31"/>
      <c r="Y100" s="31"/>
      <c r="Z100" s="31"/>
      <c r="AA100" s="32"/>
      <c r="AB100" s="32"/>
      <c r="AC100" s="97"/>
      <c r="AD100" s="97"/>
      <c r="AE100" s="97"/>
      <c r="AF100" s="32"/>
      <c r="AG100" s="93"/>
      <c r="AH100" s="27"/>
      <c r="AI100" s="31"/>
      <c r="AJ100" s="31"/>
      <c r="AK100" s="31"/>
      <c r="AL100" s="31"/>
      <c r="AM100" s="31"/>
      <c r="AN100" s="31"/>
      <c r="AO100" s="31"/>
      <c r="AP100" s="28"/>
      <c r="AQ100" s="27"/>
      <c r="AR100" s="31"/>
      <c r="AS100" s="31"/>
      <c r="AT100" s="31"/>
      <c r="AU100" s="31"/>
      <c r="AV100" s="31"/>
      <c r="AW100" s="31"/>
      <c r="AX100" s="28"/>
      <c r="AY100" s="27"/>
      <c r="AZ100" s="31"/>
      <c r="BA100" s="31"/>
      <c r="BB100" s="31"/>
      <c r="BC100" s="31"/>
      <c r="BD100" s="31"/>
      <c r="BE100" s="31"/>
      <c r="BF100" s="33"/>
      <c r="BG100" s="34"/>
      <c r="BH100" s="31"/>
      <c r="BI100" s="31"/>
      <c r="BJ100" s="31"/>
      <c r="BK100" s="31"/>
      <c r="BL100" s="31"/>
      <c r="BM100" s="31"/>
      <c r="BN100" s="31"/>
      <c r="BO100" s="31"/>
      <c r="BP100" s="31"/>
      <c r="BQ100" s="31"/>
      <c r="BR100" s="31"/>
      <c r="BS100" s="31"/>
      <c r="BT100" s="31"/>
      <c r="BU100" s="28"/>
      <c r="BV100" s="27"/>
      <c r="BW100" s="31"/>
      <c r="BX100" s="53"/>
      <c r="BY100" s="28"/>
      <c r="BZ100" s="35"/>
      <c r="CA100" s="31"/>
      <c r="CB100" s="31"/>
      <c r="CC100" s="31"/>
      <c r="CD100" s="31"/>
      <c r="CE100" s="31"/>
      <c r="CF100" s="31"/>
      <c r="CG100" s="31"/>
      <c r="CH100" s="31"/>
      <c r="CI100" s="31"/>
      <c r="CJ100" s="31"/>
    </row>
    <row r="101" spans="1:88" s="126" customFormat="1">
      <c r="A101" s="125">
        <v>98</v>
      </c>
      <c r="B101" s="27"/>
      <c r="C101" s="31"/>
      <c r="D101" s="31"/>
      <c r="E101" s="28"/>
      <c r="F101" s="50"/>
      <c r="G101" s="29"/>
      <c r="H101" s="29"/>
      <c r="I101" s="30"/>
      <c r="J101" s="31"/>
      <c r="K101" s="53"/>
      <c r="L101" s="31"/>
      <c r="M101" s="31"/>
      <c r="N101" s="31"/>
      <c r="O101" s="31"/>
      <c r="P101" s="31"/>
      <c r="Q101" s="31"/>
      <c r="R101" s="28"/>
      <c r="S101" s="27"/>
      <c r="T101" s="31"/>
      <c r="U101" s="31"/>
      <c r="V101" s="31"/>
      <c r="W101" s="31"/>
      <c r="X101" s="31"/>
      <c r="Y101" s="31"/>
      <c r="Z101" s="31"/>
      <c r="AA101" s="32"/>
      <c r="AB101" s="32"/>
      <c r="AC101" s="97"/>
      <c r="AD101" s="97"/>
      <c r="AE101" s="97"/>
      <c r="AF101" s="32"/>
      <c r="AG101" s="93"/>
      <c r="AH101" s="27"/>
      <c r="AI101" s="31"/>
      <c r="AJ101" s="31"/>
      <c r="AK101" s="31"/>
      <c r="AL101" s="31"/>
      <c r="AM101" s="31"/>
      <c r="AN101" s="31"/>
      <c r="AO101" s="31"/>
      <c r="AP101" s="28"/>
      <c r="AQ101" s="27"/>
      <c r="AR101" s="31"/>
      <c r="AS101" s="31"/>
      <c r="AT101" s="31"/>
      <c r="AU101" s="31"/>
      <c r="AV101" s="31"/>
      <c r="AW101" s="31"/>
      <c r="AX101" s="28"/>
      <c r="AY101" s="27"/>
      <c r="AZ101" s="31"/>
      <c r="BA101" s="31"/>
      <c r="BB101" s="31"/>
      <c r="BC101" s="31"/>
      <c r="BD101" s="31"/>
      <c r="BE101" s="31"/>
      <c r="BF101" s="33"/>
      <c r="BG101" s="34"/>
      <c r="BH101" s="31"/>
      <c r="BI101" s="31"/>
      <c r="BJ101" s="31"/>
      <c r="BK101" s="31"/>
      <c r="BL101" s="31"/>
      <c r="BM101" s="31"/>
      <c r="BN101" s="31"/>
      <c r="BO101" s="31"/>
      <c r="BP101" s="31"/>
      <c r="BQ101" s="31"/>
      <c r="BR101" s="31"/>
      <c r="BS101" s="31"/>
      <c r="BT101" s="31"/>
      <c r="BU101" s="28"/>
      <c r="BV101" s="27"/>
      <c r="BW101" s="31"/>
      <c r="BX101" s="53"/>
      <c r="BY101" s="28"/>
      <c r="BZ101" s="35"/>
      <c r="CA101" s="31"/>
      <c r="CB101" s="31"/>
      <c r="CC101" s="31"/>
      <c r="CD101" s="31"/>
      <c r="CE101" s="31"/>
      <c r="CF101" s="31"/>
      <c r="CG101" s="31"/>
      <c r="CH101" s="31"/>
      <c r="CI101" s="31"/>
      <c r="CJ101" s="31"/>
    </row>
    <row r="102" spans="1:88" s="126" customFormat="1">
      <c r="A102" s="125">
        <v>99</v>
      </c>
      <c r="B102" s="27"/>
      <c r="C102" s="31"/>
      <c r="D102" s="31"/>
      <c r="E102" s="28"/>
      <c r="F102" s="50"/>
      <c r="G102" s="29"/>
      <c r="H102" s="29"/>
      <c r="I102" s="30"/>
      <c r="J102" s="31"/>
      <c r="K102" s="53"/>
      <c r="L102" s="31"/>
      <c r="M102" s="31"/>
      <c r="N102" s="31"/>
      <c r="O102" s="31"/>
      <c r="P102" s="31"/>
      <c r="Q102" s="31"/>
      <c r="R102" s="28"/>
      <c r="S102" s="27"/>
      <c r="T102" s="31"/>
      <c r="U102" s="31"/>
      <c r="V102" s="31"/>
      <c r="W102" s="31"/>
      <c r="X102" s="31"/>
      <c r="Y102" s="31"/>
      <c r="Z102" s="31"/>
      <c r="AA102" s="32"/>
      <c r="AB102" s="32"/>
      <c r="AC102" s="97"/>
      <c r="AD102" s="97"/>
      <c r="AE102" s="97"/>
      <c r="AF102" s="32"/>
      <c r="AG102" s="93"/>
      <c r="AH102" s="27"/>
      <c r="AI102" s="31"/>
      <c r="AJ102" s="31"/>
      <c r="AK102" s="31"/>
      <c r="AL102" s="31"/>
      <c r="AM102" s="31"/>
      <c r="AN102" s="31"/>
      <c r="AO102" s="31"/>
      <c r="AP102" s="28"/>
      <c r="AQ102" s="27"/>
      <c r="AR102" s="31"/>
      <c r="AS102" s="31"/>
      <c r="AT102" s="31"/>
      <c r="AU102" s="31"/>
      <c r="AV102" s="31"/>
      <c r="AW102" s="31"/>
      <c r="AX102" s="28"/>
      <c r="AY102" s="27"/>
      <c r="AZ102" s="31"/>
      <c r="BA102" s="31"/>
      <c r="BB102" s="31"/>
      <c r="BC102" s="31"/>
      <c r="BD102" s="31"/>
      <c r="BE102" s="31"/>
      <c r="BF102" s="33"/>
      <c r="BG102" s="34"/>
      <c r="BH102" s="31"/>
      <c r="BI102" s="31"/>
      <c r="BJ102" s="31"/>
      <c r="BK102" s="31"/>
      <c r="BL102" s="31"/>
      <c r="BM102" s="31"/>
      <c r="BN102" s="31"/>
      <c r="BO102" s="31"/>
      <c r="BP102" s="31"/>
      <c r="BQ102" s="31"/>
      <c r="BR102" s="31"/>
      <c r="BS102" s="31"/>
      <c r="BT102" s="31"/>
      <c r="BU102" s="28"/>
      <c r="BV102" s="27"/>
      <c r="BW102" s="31"/>
      <c r="BX102" s="53"/>
      <c r="BY102" s="28"/>
      <c r="BZ102" s="35"/>
      <c r="CA102" s="31"/>
      <c r="CB102" s="31"/>
      <c r="CC102" s="31"/>
      <c r="CD102" s="31"/>
      <c r="CE102" s="31"/>
      <c r="CF102" s="31"/>
      <c r="CG102" s="31"/>
      <c r="CH102" s="31"/>
      <c r="CI102" s="31"/>
      <c r="CJ102" s="31"/>
    </row>
    <row r="103" spans="1:88" s="126" customFormat="1" ht="19.5" thickBot="1">
      <c r="A103" s="125">
        <v>100</v>
      </c>
      <c r="B103" s="27"/>
      <c r="C103" s="40"/>
      <c r="D103" s="40"/>
      <c r="E103" s="37"/>
      <c r="F103" s="51"/>
      <c r="G103" s="38"/>
      <c r="H103" s="38"/>
      <c r="I103" s="39"/>
      <c r="J103" s="40"/>
      <c r="K103" s="54"/>
      <c r="L103" s="40"/>
      <c r="M103" s="40"/>
      <c r="N103" s="40"/>
      <c r="O103" s="40"/>
      <c r="P103" s="40"/>
      <c r="Q103" s="40"/>
      <c r="R103" s="37"/>
      <c r="S103" s="36"/>
      <c r="T103" s="40"/>
      <c r="U103" s="40"/>
      <c r="V103" s="40"/>
      <c r="W103" s="40"/>
      <c r="X103" s="40"/>
      <c r="Y103" s="40"/>
      <c r="Z103" s="40"/>
      <c r="AA103" s="41"/>
      <c r="AB103" s="41"/>
      <c r="AC103" s="98"/>
      <c r="AD103" s="98"/>
      <c r="AE103" s="98"/>
      <c r="AF103" s="41"/>
      <c r="AG103" s="94"/>
      <c r="AH103" s="27"/>
      <c r="AI103" s="40"/>
      <c r="AJ103" s="31"/>
      <c r="AK103" s="40"/>
      <c r="AL103" s="40"/>
      <c r="AM103" s="40"/>
      <c r="AN103" s="40"/>
      <c r="AO103" s="40"/>
      <c r="AP103" s="28"/>
      <c r="AQ103" s="27"/>
      <c r="AR103" s="40"/>
      <c r="AS103" s="40"/>
      <c r="AT103" s="40"/>
      <c r="AU103" s="40"/>
      <c r="AV103" s="40"/>
      <c r="AW103" s="40"/>
      <c r="AX103" s="37"/>
      <c r="AY103" s="36"/>
      <c r="AZ103" s="40"/>
      <c r="BA103" s="40"/>
      <c r="BB103" s="40"/>
      <c r="BC103" s="40"/>
      <c r="BD103" s="40"/>
      <c r="BE103" s="40"/>
      <c r="BF103" s="42"/>
      <c r="BG103" s="43"/>
      <c r="BH103" s="40"/>
      <c r="BI103" s="40"/>
      <c r="BJ103" s="40"/>
      <c r="BK103" s="40"/>
      <c r="BL103" s="40"/>
      <c r="BM103" s="40"/>
      <c r="BN103" s="40"/>
      <c r="BO103" s="40"/>
      <c r="BP103" s="40"/>
      <c r="BQ103" s="40"/>
      <c r="BR103" s="40"/>
      <c r="BS103" s="40"/>
      <c r="BT103" s="40"/>
      <c r="BU103" s="37"/>
      <c r="BV103" s="36"/>
      <c r="BW103" s="40"/>
      <c r="BX103" s="54"/>
      <c r="BY103" s="37"/>
      <c r="BZ103" s="35"/>
      <c r="CA103" s="31"/>
      <c r="CB103" s="31"/>
      <c r="CC103" s="31"/>
      <c r="CD103" s="31"/>
      <c r="CE103" s="31"/>
      <c r="CF103" s="31"/>
      <c r="CG103" s="31"/>
      <c r="CH103" s="31"/>
      <c r="CI103" s="31"/>
      <c r="CJ103" s="31"/>
    </row>
  </sheetData>
  <sheetProtection formatColumns="0" formatRows="0" selectLockedCells="1" autoFilter="0"/>
  <autoFilter ref="A1:CJ1" xr:uid="{E7DF9A92-CEEA-4BE1-8738-57B0727EAAB0}"/>
  <phoneticPr fontId="1"/>
  <conditionalFormatting sqref="D27:L27 D28:G28">
    <cfRule type="expression" priority="2">
      <formula>VLOOKUP($1:$1048576,33,0)=""</formula>
    </cfRule>
  </conditionalFormatting>
  <dataValidations count="1">
    <dataValidation type="list" allowBlank="1" showInputMessage="1" showErrorMessage="1" sqref="BG2:BS103" xr:uid="{AE8BE5E1-4442-4F6B-A442-99E7E7EE7B91}">
      <formula1>"○"</formula1>
    </dataValidation>
  </dataValidations>
  <pageMargins left="0.7" right="0.7" top="0.75" bottom="0.75" header="0.3" footer="0.3"/>
  <pageSetup paperSize="9" scale="13" orientation="portrait" r:id="rId1"/>
  <colBreaks count="4" manualBreakCount="4">
    <brk id="18" max="1048575" man="1"/>
    <brk id="33" max="1048575" man="1"/>
    <brk id="50" max="1048575" man="1"/>
    <brk id="73"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 id="{A83B3797-E3CB-4E5E-9E46-703CCE1C02AB}">
            <xm:f>AND(VLOOKUP('No.1～10出力用'!$A$1,$1:$1048576,42,0)="有",VLOOKUP('No.1～10出力用'!$A$1,$1:$1048576,43,0)="")</xm:f>
            <x14:dxf/>
          </x14:cfRule>
          <xm:sqref>K34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8632B153-B560-4289-A3F3-E928C0B54637}">
          <x14:formula1>
            <xm:f>'リスト用（削除禁止）'!$B$2:$C$2</xm:f>
          </x14:formula1>
          <xm:sqref>J2:J103</xm:sqref>
        </x14:dataValidation>
        <x14:dataValidation type="list" allowBlank="1" showInputMessage="1" showErrorMessage="1" xr:uid="{DA292883-4BC1-4F9D-9211-EC0D3E60C678}">
          <x14:formula1>
            <xm:f>'リスト用（削除禁止）'!$B$6:$D$6</xm:f>
          </x14:formula1>
          <xm:sqref>W2:W103</xm:sqref>
        </x14:dataValidation>
        <x14:dataValidation type="list" allowBlank="1" showInputMessage="1" showErrorMessage="1" xr:uid="{078137CE-2D97-4E6D-A5D6-4731B5E3BD2D}">
          <x14:formula1>
            <xm:f>'リスト用（削除禁止）'!$B$7:$D$7</xm:f>
          </x14:formula1>
          <xm:sqref>X2:X103</xm:sqref>
        </x14:dataValidation>
        <x14:dataValidation type="list" allowBlank="1" showInputMessage="1" showErrorMessage="1" xr:uid="{A71D0CF1-7C3E-44DF-A52F-8B851DA626E9}">
          <x14:formula1>
            <xm:f>'リスト用（削除禁止）'!$B$8:$D$8</xm:f>
          </x14:formula1>
          <xm:sqref>AH2:AH103</xm:sqref>
        </x14:dataValidation>
        <x14:dataValidation type="list" allowBlank="1" showInputMessage="1" showErrorMessage="1" xr:uid="{3EAE2E87-52A1-42A6-8061-E80B05EEDBE3}">
          <x14:formula1>
            <xm:f>'リスト用（削除禁止）'!$B$3:$F$3</xm:f>
          </x14:formula1>
          <xm:sqref>S2:S103</xm:sqref>
        </x14:dataValidation>
        <x14:dataValidation type="list" allowBlank="1" showInputMessage="1" showErrorMessage="1" xr:uid="{0E12955C-3F13-43AE-A97C-9D4ADF5E1AC0}">
          <x14:formula1>
            <xm:f>'リスト用（削除禁止）'!$B$4:$C$4</xm:f>
          </x14:formula1>
          <xm:sqref>T2:T103</xm:sqref>
        </x14:dataValidation>
        <x14:dataValidation type="list" allowBlank="1" showInputMessage="1" showErrorMessage="1" xr:uid="{68C9EC5C-4498-4EBE-A873-1A5C545E168D}">
          <x14:formula1>
            <xm:f>'リスト用（削除禁止）'!$B$5:$H$5</xm:f>
          </x14:formula1>
          <xm:sqref>V2:V103</xm:sqref>
        </x14:dataValidation>
        <x14:dataValidation type="list" allowBlank="1" showInputMessage="1" showErrorMessage="1" xr:uid="{97449E4F-FD1A-41E6-BF75-C2BF23DF6DB0}">
          <x14:formula1>
            <xm:f>'リスト用（削除禁止）'!$B$9:$E$9</xm:f>
          </x14:formula1>
          <xm:sqref>AJ2:AJ103</xm:sqref>
        </x14:dataValidation>
        <x14:dataValidation type="list" allowBlank="1" showInputMessage="1" showErrorMessage="1" xr:uid="{35F0CB91-728B-4426-94B9-60A9F1630C40}">
          <x14:formula1>
            <xm:f>'リスト用（削除禁止）'!$B$10:$C$10</xm:f>
          </x14:formula1>
          <xm:sqref>AP2:AP103</xm:sqref>
        </x14:dataValidation>
        <x14:dataValidation type="list" allowBlank="1" showInputMessage="1" showErrorMessage="1" xr:uid="{2C855591-E0BB-4580-8066-19F13D602E21}">
          <x14:formula1>
            <xm:f>'リスト用（削除禁止）'!$B$11:$C$11</xm:f>
          </x14:formula1>
          <xm:sqref>AQ2:AQ103</xm:sqref>
        </x14:dataValidation>
        <x14:dataValidation type="list" allowBlank="1" showInputMessage="1" showErrorMessage="1" xr:uid="{B92F01BF-EF2D-4106-8802-FA3AED00191E}">
          <x14:formula1>
            <xm:f>'リスト用（削除禁止）'!$B$12:$C$12</xm:f>
          </x14:formula1>
          <xm:sqref>BV2:BV103</xm:sqref>
        </x14:dataValidation>
        <x14:dataValidation type="list" allowBlank="1" showInputMessage="1" showErrorMessage="1" xr:uid="{F9E8FD1E-2AAA-4192-BAEC-6DA5065F25F7}">
          <x14:formula1>
            <xm:f>'リスト用（削除禁止）'!$B$13:$C$13</xm:f>
          </x14:formula1>
          <xm:sqref>BW2:BW103</xm:sqref>
        </x14:dataValidation>
        <x14:dataValidation type="list" allowBlank="1" showInputMessage="1" showErrorMessage="1" xr:uid="{E88ABAA6-2A1E-42D4-9B13-2103CAB4F76A}">
          <x14:formula1>
            <xm:f>'リスト用（削除禁止）'!$B$1:$C$1</xm:f>
          </x14:formula1>
          <xm:sqref>C2:C103</xm:sqref>
        </x14:dataValidation>
        <x14:dataValidation type="list" allowBlank="1" showInputMessage="1" showErrorMessage="1" xr:uid="{8654EE7C-9DA9-4E08-A18D-5066AA2FD3B0}">
          <x14:formula1>
            <xm:f>'リスト用（削除禁止）'!$A$14</xm:f>
          </x14:formula1>
          <xm:sqref>B4:B103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ACC8C-A894-4E66-89CF-0EBF42231A8F}">
  <dimension ref="A1:U80"/>
  <sheetViews>
    <sheetView view="pageBreakPreview" zoomScale="70" zoomScaleNormal="55" zoomScaleSheetLayoutView="70" workbookViewId="0">
      <selection activeCell="W1" sqref="W1"/>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s>
  <sheetData>
    <row r="1" spans="1:21" ht="98.25" customHeight="1">
      <c r="A1" s="474" t="s">
        <v>383</v>
      </c>
      <c r="B1" s="474"/>
      <c r="C1" s="474"/>
      <c r="D1" s="474"/>
      <c r="E1" s="474"/>
      <c r="F1" s="474"/>
      <c r="G1" s="474"/>
      <c r="H1" s="474"/>
      <c r="I1" s="474"/>
      <c r="J1" s="474"/>
      <c r="K1" s="474"/>
      <c r="L1" s="474"/>
      <c r="M1" s="474"/>
      <c r="N1" s="474"/>
      <c r="O1" s="474"/>
      <c r="P1" s="474"/>
      <c r="Q1" s="474"/>
      <c r="R1" s="474"/>
      <c r="S1" s="474"/>
      <c r="T1" s="474"/>
      <c r="U1" s="474"/>
    </row>
    <row r="2" spans="1:21" ht="98.25" customHeight="1">
      <c r="A2" s="474"/>
      <c r="B2" s="474"/>
      <c r="C2" s="474"/>
      <c r="D2" s="474"/>
      <c r="E2" s="474"/>
      <c r="F2" s="474"/>
      <c r="G2" s="474"/>
      <c r="H2" s="474"/>
      <c r="I2" s="474"/>
      <c r="J2" s="474"/>
      <c r="K2" s="474"/>
      <c r="L2" s="474"/>
      <c r="M2" s="474"/>
      <c r="N2" s="474"/>
      <c r="O2" s="474"/>
      <c r="P2" s="474"/>
      <c r="Q2" s="474"/>
      <c r="R2" s="474"/>
      <c r="S2" s="474"/>
      <c r="T2" s="474"/>
      <c r="U2" s="474"/>
    </row>
    <row r="3" spans="1:21" ht="24" customHeight="1">
      <c r="A3" s="270" t="s">
        <v>125</v>
      </c>
      <c r="B3" s="270"/>
      <c r="C3" s="270"/>
      <c r="D3" s="270"/>
      <c r="E3" s="271" t="s">
        <v>180</v>
      </c>
      <c r="F3" s="271"/>
      <c r="G3" s="271"/>
      <c r="H3" s="271"/>
      <c r="I3" s="271"/>
      <c r="J3" s="271"/>
      <c r="K3" s="271"/>
      <c r="L3" s="273"/>
      <c r="M3" s="273"/>
      <c r="N3" s="273"/>
      <c r="O3" s="273"/>
      <c r="P3" s="273"/>
      <c r="Q3" s="273"/>
      <c r="R3" s="273"/>
      <c r="S3" s="273"/>
      <c r="T3" s="273"/>
      <c r="U3" s="44"/>
    </row>
    <row r="4" spans="1:21" s="83" customFormat="1" ht="24.75" customHeight="1">
      <c r="A4" s="263"/>
      <c r="B4" s="263"/>
      <c r="C4" s="263"/>
      <c r="D4" s="48"/>
      <c r="E4" s="272"/>
      <c r="F4" s="272"/>
      <c r="G4" s="272"/>
      <c r="H4" s="272"/>
      <c r="I4" s="272"/>
      <c r="J4" s="272"/>
      <c r="K4" s="272"/>
      <c r="L4" s="264" t="s">
        <v>25</v>
      </c>
      <c r="M4" s="265"/>
      <c r="N4" s="266"/>
      <c r="O4" s="463" t="s">
        <v>372</v>
      </c>
      <c r="P4" s="464"/>
      <c r="Q4" s="464"/>
      <c r="R4" s="464"/>
      <c r="S4" s="464"/>
      <c r="T4" s="465"/>
      <c r="U4" s="46"/>
    </row>
    <row r="5" spans="1:21" s="83" customFormat="1" ht="23.25" customHeight="1">
      <c r="A5" s="264" t="s">
        <v>126</v>
      </c>
      <c r="B5" s="307" t="s">
        <v>127</v>
      </c>
      <c r="C5" s="308"/>
      <c r="D5" s="308"/>
      <c r="E5" s="308"/>
      <c r="F5" s="309"/>
      <c r="G5" s="309"/>
      <c r="H5" s="309"/>
      <c r="I5" s="309"/>
      <c r="J5" s="309"/>
      <c r="K5" s="309"/>
      <c r="L5" s="309"/>
      <c r="M5" s="309"/>
      <c r="N5" s="310"/>
      <c r="O5" s="311" t="s">
        <v>128</v>
      </c>
      <c r="P5" s="312"/>
      <c r="Q5" s="317" t="s">
        <v>337</v>
      </c>
      <c r="R5" s="304"/>
      <c r="S5" s="320" t="s">
        <v>190</v>
      </c>
      <c r="T5" s="304" t="s">
        <v>338</v>
      </c>
      <c r="U5" s="55"/>
    </row>
    <row r="6" spans="1:21" s="83" customFormat="1" ht="23.25" customHeight="1">
      <c r="A6" s="264"/>
      <c r="B6" s="300" t="s">
        <v>178</v>
      </c>
      <c r="C6" s="301"/>
      <c r="D6" s="301"/>
      <c r="E6" s="301"/>
      <c r="F6" s="472" t="s">
        <v>382</v>
      </c>
      <c r="G6" s="472"/>
      <c r="H6" s="472"/>
      <c r="I6" s="472"/>
      <c r="J6" s="472"/>
      <c r="K6" s="472"/>
      <c r="L6" s="472"/>
      <c r="M6" s="472"/>
      <c r="N6" s="473"/>
      <c r="O6" s="313"/>
      <c r="P6" s="314"/>
      <c r="Q6" s="318"/>
      <c r="R6" s="305"/>
      <c r="S6" s="321"/>
      <c r="T6" s="305"/>
      <c r="U6" s="55"/>
    </row>
    <row r="7" spans="1:21" s="83" customFormat="1" ht="23.25" customHeight="1">
      <c r="A7" s="264"/>
      <c r="B7" s="323" t="s">
        <v>179</v>
      </c>
      <c r="C7" s="301"/>
      <c r="D7" s="301"/>
      <c r="E7" s="301"/>
      <c r="F7" s="324"/>
      <c r="G7" s="324"/>
      <c r="H7" s="324"/>
      <c r="I7" s="324"/>
      <c r="J7" s="324"/>
      <c r="K7" s="324"/>
      <c r="L7" s="324"/>
      <c r="M7" s="324"/>
      <c r="N7" s="325"/>
      <c r="O7" s="315"/>
      <c r="P7" s="316"/>
      <c r="Q7" s="319"/>
      <c r="R7" s="306"/>
      <c r="S7" s="322"/>
      <c r="T7" s="306"/>
      <c r="U7" s="55"/>
    </row>
    <row r="8" spans="1:21" s="83" customFormat="1" ht="24" customHeight="1">
      <c r="A8" s="275" t="s">
        <v>234</v>
      </c>
      <c r="B8" s="276"/>
      <c r="C8" s="277" t="s">
        <v>129</v>
      </c>
      <c r="D8" s="278"/>
      <c r="E8" s="278"/>
      <c r="F8" s="279"/>
      <c r="G8" s="279"/>
      <c r="H8" s="279"/>
      <c r="I8" s="280"/>
      <c r="J8" s="281" t="s">
        <v>130</v>
      </c>
      <c r="K8" s="282"/>
      <c r="L8" s="283" t="s">
        <v>22</v>
      </c>
      <c r="M8" s="284"/>
      <c r="N8" s="285"/>
      <c r="O8" s="289" t="s">
        <v>381</v>
      </c>
      <c r="P8" s="290"/>
      <c r="Q8" s="290"/>
      <c r="R8" s="290"/>
      <c r="S8" s="290"/>
      <c r="T8" s="291"/>
      <c r="U8" s="46"/>
    </row>
    <row r="9" spans="1:21" s="83" customFormat="1" ht="41.25" customHeight="1">
      <c r="A9" s="275"/>
      <c r="B9" s="275"/>
      <c r="C9" s="295"/>
      <c r="D9" s="296"/>
      <c r="E9" s="296"/>
      <c r="F9" s="296"/>
      <c r="G9" s="296"/>
      <c r="H9" s="296"/>
      <c r="I9" s="297"/>
      <c r="J9" s="298" t="s">
        <v>373</v>
      </c>
      <c r="K9" s="299"/>
      <c r="L9" s="286"/>
      <c r="M9" s="287"/>
      <c r="N9" s="288"/>
      <c r="O9" s="292"/>
      <c r="P9" s="293"/>
      <c r="Q9" s="293"/>
      <c r="R9" s="293"/>
      <c r="S9" s="293"/>
      <c r="T9" s="294"/>
      <c r="U9" s="46"/>
    </row>
    <row r="10" spans="1:21" s="83" customFormat="1" ht="41.25" customHeight="1">
      <c r="A10" s="326" t="s">
        <v>131</v>
      </c>
      <c r="B10" s="326"/>
      <c r="C10" s="330"/>
      <c r="D10" s="331"/>
      <c r="E10" s="331"/>
      <c r="F10" s="331"/>
      <c r="G10" s="331"/>
      <c r="H10" s="331"/>
      <c r="I10" s="331"/>
      <c r="J10" s="331"/>
      <c r="K10" s="332"/>
      <c r="L10" s="333" t="s">
        <v>20</v>
      </c>
      <c r="M10" s="334"/>
      <c r="N10" s="295"/>
      <c r="O10" s="296"/>
      <c r="P10" s="335" t="s">
        <v>241</v>
      </c>
      <c r="Q10" s="336"/>
      <c r="R10" s="296"/>
      <c r="S10" s="296"/>
      <c r="T10" s="297"/>
      <c r="U10" s="194"/>
    </row>
    <row r="11" spans="1:21" s="83" customFormat="1" ht="33.75" customHeight="1">
      <c r="A11" s="326" t="s">
        <v>132</v>
      </c>
      <c r="B11" s="326"/>
      <c r="C11" s="295" t="s">
        <v>374</v>
      </c>
      <c r="D11" s="296"/>
      <c r="E11" s="296"/>
      <c r="F11" s="296"/>
      <c r="G11" s="296"/>
      <c r="H11" s="296"/>
      <c r="I11" s="296"/>
      <c r="J11" s="296"/>
      <c r="K11" s="297"/>
      <c r="L11" s="327" t="s">
        <v>133</v>
      </c>
      <c r="M11" s="328"/>
      <c r="N11" s="329"/>
      <c r="O11" s="295" t="s">
        <v>376</v>
      </c>
      <c r="P11" s="296"/>
      <c r="Q11" s="296"/>
      <c r="R11" s="296"/>
      <c r="S11" s="296"/>
      <c r="T11" s="297"/>
      <c r="U11" s="46"/>
    </row>
    <row r="12" spans="1:21" s="83" customFormat="1" ht="33.75" customHeight="1">
      <c r="A12" s="326" t="s">
        <v>134</v>
      </c>
      <c r="B12" s="326"/>
      <c r="C12" s="347"/>
      <c r="D12" s="348"/>
      <c r="E12" s="348"/>
      <c r="F12" s="348"/>
      <c r="G12" s="348"/>
      <c r="H12" s="348"/>
      <c r="I12" s="348"/>
      <c r="J12" s="348"/>
      <c r="K12" s="349"/>
      <c r="L12" s="327" t="s">
        <v>135</v>
      </c>
      <c r="M12" s="328"/>
      <c r="N12" s="329"/>
      <c r="O12" s="295" t="s">
        <v>376</v>
      </c>
      <c r="P12" s="296"/>
      <c r="Q12" s="296"/>
      <c r="R12" s="296"/>
      <c r="S12" s="296"/>
      <c r="T12" s="297"/>
      <c r="U12" s="46"/>
    </row>
    <row r="13" spans="1:21"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94"/>
    </row>
    <row r="14" spans="1:21" s="83" customFormat="1" ht="24.75" customHeight="1">
      <c r="A14" s="337"/>
      <c r="B14" s="338"/>
      <c r="C14" s="338"/>
      <c r="D14" s="338"/>
      <c r="E14" s="338"/>
      <c r="F14" s="308" t="s">
        <v>377</v>
      </c>
      <c r="G14" s="308"/>
      <c r="H14" s="466"/>
      <c r="I14" s="340" t="s">
        <v>170</v>
      </c>
      <c r="J14" s="341"/>
      <c r="K14" s="309"/>
      <c r="L14" s="309"/>
      <c r="M14" s="309"/>
      <c r="N14" s="309"/>
      <c r="O14" s="309"/>
      <c r="P14" s="309"/>
      <c r="Q14" s="309"/>
      <c r="R14" s="309"/>
      <c r="S14" s="342" t="s">
        <v>171</v>
      </c>
      <c r="T14" s="343"/>
      <c r="U14" s="194"/>
    </row>
    <row r="15" spans="1:21" s="83" customFormat="1" ht="24.75" customHeight="1">
      <c r="A15" s="360" t="s">
        <v>175</v>
      </c>
      <c r="B15" s="361"/>
      <c r="C15" s="361"/>
      <c r="D15" s="361"/>
      <c r="E15" s="361"/>
      <c r="F15" s="362" t="s">
        <v>378</v>
      </c>
      <c r="G15" s="362"/>
      <c r="H15" s="363"/>
      <c r="I15" s="364" t="s">
        <v>172</v>
      </c>
      <c r="J15" s="365"/>
      <c r="K15" s="365"/>
      <c r="L15" s="366"/>
      <c r="M15" s="366"/>
      <c r="N15" s="366"/>
      <c r="O15" s="366"/>
      <c r="P15" s="366"/>
      <c r="Q15" s="366"/>
      <c r="R15" s="366"/>
      <c r="S15" s="366"/>
      <c r="T15" s="367"/>
      <c r="U15" s="46"/>
    </row>
    <row r="16" spans="1:21" s="83" customFormat="1" ht="24.75" customHeight="1">
      <c r="A16" s="360" t="s">
        <v>177</v>
      </c>
      <c r="B16" s="361"/>
      <c r="C16" s="361"/>
      <c r="D16" s="361"/>
      <c r="E16" s="361"/>
      <c r="F16" s="81" t="s">
        <v>339</v>
      </c>
      <c r="G16" s="186" t="s">
        <v>190</v>
      </c>
      <c r="H16" s="85" t="s">
        <v>340</v>
      </c>
      <c r="I16" s="360" t="s">
        <v>173</v>
      </c>
      <c r="J16" s="361"/>
      <c r="K16" s="361"/>
      <c r="L16" s="362"/>
      <c r="M16" s="362"/>
      <c r="N16" s="362"/>
      <c r="O16" s="362"/>
      <c r="P16" s="362"/>
      <c r="Q16" s="362"/>
      <c r="R16" s="362"/>
      <c r="S16" s="362"/>
      <c r="T16" s="363"/>
      <c r="U16" s="46"/>
    </row>
    <row r="17" spans="1:21" s="83" customFormat="1" ht="24.75" customHeight="1">
      <c r="A17" s="353"/>
      <c r="B17" s="354"/>
      <c r="C17" s="354"/>
      <c r="D17" s="354"/>
      <c r="E17" s="354"/>
      <c r="F17" s="354"/>
      <c r="G17" s="354"/>
      <c r="H17" s="355"/>
      <c r="I17" s="356" t="s">
        <v>174</v>
      </c>
      <c r="J17" s="357"/>
      <c r="K17" s="357"/>
      <c r="L17" s="357"/>
      <c r="M17" s="357"/>
      <c r="N17" s="358"/>
      <c r="O17" s="358"/>
      <c r="P17" s="358"/>
      <c r="Q17" s="358"/>
      <c r="R17" s="358"/>
      <c r="S17" s="358"/>
      <c r="T17" s="359"/>
      <c r="U17" s="46"/>
    </row>
    <row r="18" spans="1:21" s="83" customFormat="1" ht="45" customHeight="1">
      <c r="A18" s="350" t="s">
        <v>137</v>
      </c>
      <c r="B18" s="351"/>
      <c r="C18" s="352"/>
      <c r="D18" s="352"/>
      <c r="E18" s="352"/>
      <c r="F18" s="352"/>
      <c r="G18" s="352"/>
      <c r="H18" s="352"/>
      <c r="I18" s="352"/>
      <c r="J18" s="352"/>
      <c r="K18" s="352"/>
      <c r="L18" s="352"/>
      <c r="M18" s="352"/>
      <c r="N18" s="352"/>
      <c r="O18" s="352"/>
      <c r="P18" s="352"/>
      <c r="Q18" s="352"/>
      <c r="R18" s="352"/>
      <c r="S18" s="352"/>
      <c r="T18" s="352"/>
      <c r="U18" s="55"/>
    </row>
    <row r="19" spans="1:21"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94"/>
    </row>
    <row r="20" spans="1:21" s="83" customFormat="1" ht="23.25" customHeight="1">
      <c r="A20" s="374" t="s">
        <v>139</v>
      </c>
      <c r="B20" s="375"/>
      <c r="C20" s="378"/>
      <c r="D20" s="379"/>
      <c r="E20" s="379"/>
      <c r="F20" s="379"/>
      <c r="G20" s="379"/>
      <c r="H20" s="379"/>
      <c r="I20" s="379"/>
      <c r="J20" s="379"/>
      <c r="K20" s="379"/>
      <c r="L20" s="379"/>
      <c r="M20" s="379"/>
      <c r="N20" s="379"/>
      <c r="O20" s="379"/>
      <c r="P20" s="379"/>
      <c r="Q20" s="379"/>
      <c r="R20" s="379"/>
      <c r="S20" s="379"/>
      <c r="T20" s="380"/>
      <c r="U20" s="56"/>
    </row>
    <row r="21" spans="1:21" s="83" customFormat="1" ht="23.25" customHeight="1">
      <c r="A21" s="376"/>
      <c r="B21" s="377"/>
      <c r="C21" s="371"/>
      <c r="D21" s="372"/>
      <c r="E21" s="372"/>
      <c r="F21" s="372"/>
      <c r="G21" s="372"/>
      <c r="H21" s="372"/>
      <c r="I21" s="372"/>
      <c r="J21" s="372"/>
      <c r="K21" s="372"/>
      <c r="L21" s="372"/>
      <c r="M21" s="372"/>
      <c r="N21" s="372"/>
      <c r="O21" s="372"/>
      <c r="P21" s="372"/>
      <c r="Q21" s="372"/>
      <c r="R21" s="372"/>
      <c r="S21" s="372"/>
      <c r="T21" s="373"/>
      <c r="U21" s="56"/>
    </row>
    <row r="22" spans="1:21" s="83" customFormat="1" ht="23.25" customHeight="1">
      <c r="A22" s="381"/>
      <c r="B22" s="382"/>
      <c r="C22" s="368"/>
      <c r="D22" s="369"/>
      <c r="E22" s="369"/>
      <c r="F22" s="369"/>
      <c r="G22" s="369"/>
      <c r="H22" s="369"/>
      <c r="I22" s="369"/>
      <c r="J22" s="369"/>
      <c r="K22" s="369"/>
      <c r="L22" s="369"/>
      <c r="M22" s="369"/>
      <c r="N22" s="369"/>
      <c r="O22" s="369"/>
      <c r="P22" s="369"/>
      <c r="Q22" s="369"/>
      <c r="R22" s="369"/>
      <c r="S22" s="369"/>
      <c r="T22" s="370"/>
      <c r="U22" s="56"/>
    </row>
    <row r="23" spans="1:21" s="83" customFormat="1" ht="23.25" customHeight="1">
      <c r="A23" s="374" t="s">
        <v>140</v>
      </c>
      <c r="B23" s="375"/>
      <c r="C23" s="378"/>
      <c r="D23" s="379"/>
      <c r="E23" s="379"/>
      <c r="F23" s="379"/>
      <c r="G23" s="379"/>
      <c r="H23" s="379"/>
      <c r="I23" s="379"/>
      <c r="J23" s="379"/>
      <c r="K23" s="379"/>
      <c r="L23" s="379"/>
      <c r="M23" s="379"/>
      <c r="N23" s="379"/>
      <c r="O23" s="379"/>
      <c r="P23" s="379"/>
      <c r="Q23" s="379"/>
      <c r="R23" s="379"/>
      <c r="S23" s="379"/>
      <c r="T23" s="380"/>
      <c r="U23" s="56"/>
    </row>
    <row r="24" spans="1:21" s="83" customFormat="1" ht="23.25" customHeight="1">
      <c r="A24" s="376"/>
      <c r="B24" s="377"/>
      <c r="C24" s="371"/>
      <c r="D24" s="372"/>
      <c r="E24" s="372"/>
      <c r="F24" s="372"/>
      <c r="G24" s="372"/>
      <c r="H24" s="372"/>
      <c r="I24" s="372"/>
      <c r="J24" s="372"/>
      <c r="K24" s="372"/>
      <c r="L24" s="372"/>
      <c r="M24" s="372"/>
      <c r="N24" s="372"/>
      <c r="O24" s="372"/>
      <c r="P24" s="372"/>
      <c r="Q24" s="372"/>
      <c r="R24" s="372"/>
      <c r="S24" s="372"/>
      <c r="T24" s="373"/>
      <c r="U24" s="56"/>
    </row>
    <row r="25" spans="1:21" s="83" customFormat="1" ht="23.25" customHeight="1">
      <c r="A25" s="376"/>
      <c r="B25" s="377"/>
      <c r="C25" s="368"/>
      <c r="D25" s="369"/>
      <c r="E25" s="369"/>
      <c r="F25" s="369"/>
      <c r="G25" s="369"/>
      <c r="H25" s="369"/>
      <c r="I25" s="369"/>
      <c r="J25" s="369"/>
      <c r="K25" s="369"/>
      <c r="L25" s="369"/>
      <c r="M25" s="369"/>
      <c r="N25" s="369"/>
      <c r="O25" s="369"/>
      <c r="P25" s="369"/>
      <c r="Q25" s="369"/>
      <c r="R25" s="369"/>
      <c r="S25" s="369"/>
      <c r="T25" s="370"/>
      <c r="U25" s="56"/>
    </row>
    <row r="26" spans="1:21" s="83" customFormat="1" ht="20.25" customHeight="1">
      <c r="A26" s="374" t="s">
        <v>141</v>
      </c>
      <c r="B26" s="375"/>
      <c r="C26" s="388" t="s">
        <v>358</v>
      </c>
      <c r="D26" s="309"/>
      <c r="E26" s="309"/>
      <c r="F26" s="309"/>
      <c r="G26" s="309"/>
      <c r="H26" s="309" t="s">
        <v>359</v>
      </c>
      <c r="I26" s="309"/>
      <c r="J26" s="309"/>
      <c r="K26" s="310"/>
      <c r="L26" s="374" t="s">
        <v>183</v>
      </c>
      <c r="M26" s="389"/>
      <c r="N26" s="375"/>
      <c r="O26" s="390" t="s">
        <v>379</v>
      </c>
      <c r="P26" s="391"/>
      <c r="Q26" s="391"/>
      <c r="R26" s="391"/>
      <c r="S26" s="391"/>
      <c r="T26" s="392"/>
      <c r="U26" s="69"/>
    </row>
    <row r="27" spans="1:21" s="83" customFormat="1" ht="20.25" customHeight="1">
      <c r="A27" s="376"/>
      <c r="B27" s="377"/>
      <c r="C27" s="360" t="s">
        <v>360</v>
      </c>
      <c r="D27" s="361"/>
      <c r="E27" s="361"/>
      <c r="F27" s="361"/>
      <c r="G27" s="362"/>
      <c r="H27" s="362"/>
      <c r="I27" s="362"/>
      <c r="J27" s="362"/>
      <c r="K27" s="363"/>
      <c r="L27" s="381"/>
      <c r="M27" s="387"/>
      <c r="N27" s="382"/>
      <c r="O27" s="393"/>
      <c r="P27" s="394"/>
      <c r="Q27" s="394"/>
      <c r="R27" s="394"/>
      <c r="S27" s="394"/>
      <c r="T27" s="395"/>
      <c r="U27" s="69"/>
    </row>
    <row r="28" spans="1:21" s="83" customFormat="1" ht="42" customHeight="1">
      <c r="A28" s="381"/>
      <c r="B28" s="382"/>
      <c r="C28" s="385" t="s">
        <v>181</v>
      </c>
      <c r="D28" s="263"/>
      <c r="E28" s="386"/>
      <c r="F28" s="386"/>
      <c r="G28" s="386"/>
      <c r="H28" s="358"/>
      <c r="I28" s="358"/>
      <c r="J28" s="191" t="s">
        <v>182</v>
      </c>
      <c r="K28" s="90"/>
      <c r="L28" s="387" t="s">
        <v>5</v>
      </c>
      <c r="M28" s="387"/>
      <c r="N28" s="382"/>
      <c r="O28" s="347" t="s">
        <v>380</v>
      </c>
      <c r="P28" s="348"/>
      <c r="Q28" s="348"/>
      <c r="R28" s="348"/>
      <c r="S28" s="348"/>
      <c r="T28" s="349"/>
      <c r="U28" s="69"/>
    </row>
    <row r="29" spans="1:21"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94"/>
    </row>
    <row r="30" spans="1:21" s="83" customFormat="1" ht="26.25" customHeight="1">
      <c r="A30" s="388" t="s">
        <v>344</v>
      </c>
      <c r="B30" s="309"/>
      <c r="C30" s="79" t="s">
        <v>184</v>
      </c>
      <c r="D30" s="79"/>
      <c r="E30" s="402"/>
      <c r="F30" s="402"/>
      <c r="G30" s="402"/>
      <c r="H30" s="79" t="s">
        <v>186</v>
      </c>
      <c r="I30" s="79"/>
      <c r="J30" s="309" t="s">
        <v>341</v>
      </c>
      <c r="K30" s="309"/>
      <c r="L30" s="187" t="s">
        <v>185</v>
      </c>
      <c r="M30" s="403"/>
      <c r="N30" s="403"/>
      <c r="O30" s="403"/>
      <c r="P30" s="403"/>
      <c r="Q30" s="403"/>
      <c r="R30" s="403"/>
      <c r="S30" s="403"/>
      <c r="T30" s="404"/>
      <c r="U30" s="194"/>
    </row>
    <row r="31" spans="1:21" s="83" customFormat="1" ht="26.25" customHeight="1">
      <c r="A31" s="356" t="s">
        <v>342</v>
      </c>
      <c r="B31" s="357"/>
      <c r="C31" s="357"/>
      <c r="D31" s="357"/>
      <c r="E31" s="357"/>
      <c r="F31" s="357"/>
      <c r="G31" s="357"/>
      <c r="H31" s="357"/>
      <c r="I31" s="357"/>
      <c r="J31" s="357" t="s">
        <v>343</v>
      </c>
      <c r="K31" s="357"/>
      <c r="L31" s="357"/>
      <c r="M31" s="357"/>
      <c r="N31" s="357"/>
      <c r="O31" s="357"/>
      <c r="P31" s="357"/>
      <c r="Q31" s="357"/>
      <c r="R31" s="357"/>
      <c r="S31" s="357"/>
      <c r="T31" s="401"/>
      <c r="U31" s="69"/>
    </row>
    <row r="32" spans="1:21"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94"/>
    </row>
    <row r="33" spans="1:21" s="83" customFormat="1" ht="24.75" customHeight="1">
      <c r="A33" s="396" t="s">
        <v>91</v>
      </c>
      <c r="B33" s="397"/>
      <c r="C33" s="298"/>
      <c r="D33" s="398"/>
      <c r="E33" s="398"/>
      <c r="F33" s="398"/>
      <c r="G33" s="398"/>
      <c r="H33" s="107" t="s">
        <v>339</v>
      </c>
      <c r="I33" s="81" t="s">
        <v>188</v>
      </c>
      <c r="J33" s="188"/>
      <c r="K33" s="309" t="s">
        <v>189</v>
      </c>
      <c r="L33" s="309"/>
      <c r="M33" s="187" t="s">
        <v>190</v>
      </c>
      <c r="N33" s="106" t="s">
        <v>340</v>
      </c>
      <c r="O33" s="399"/>
      <c r="P33" s="399"/>
      <c r="Q33" s="399"/>
      <c r="R33" s="399"/>
      <c r="S33" s="399"/>
      <c r="T33" s="400"/>
      <c r="U33" s="70"/>
    </row>
    <row r="34" spans="1:21" s="83" customFormat="1" ht="24.75" customHeight="1">
      <c r="A34" s="405" t="s">
        <v>143</v>
      </c>
      <c r="B34" s="406"/>
      <c r="C34" s="407" t="s">
        <v>193</v>
      </c>
      <c r="D34" s="407"/>
      <c r="E34" s="407"/>
      <c r="F34" s="407"/>
      <c r="G34" s="407"/>
      <c r="H34" s="407"/>
      <c r="I34" s="407"/>
      <c r="J34" s="192" t="s">
        <v>191</v>
      </c>
      <c r="K34" s="407"/>
      <c r="L34" s="407"/>
      <c r="M34" s="407"/>
      <c r="N34" s="407" t="s">
        <v>192</v>
      </c>
      <c r="O34" s="407"/>
      <c r="P34" s="407" t="s">
        <v>376</v>
      </c>
      <c r="Q34" s="407"/>
      <c r="R34" s="407"/>
      <c r="S34" s="407"/>
      <c r="T34" s="407"/>
      <c r="U34" s="194"/>
    </row>
    <row r="35" spans="1:21" s="83" customFormat="1" ht="24.75" customHeight="1">
      <c r="A35" s="405" t="s">
        <v>144</v>
      </c>
      <c r="B35" s="406"/>
      <c r="C35" s="407" t="s">
        <v>193</v>
      </c>
      <c r="D35" s="407"/>
      <c r="E35" s="407"/>
      <c r="F35" s="407"/>
      <c r="G35" s="407"/>
      <c r="H35" s="407"/>
      <c r="I35" s="407"/>
      <c r="J35" s="189" t="s">
        <v>191</v>
      </c>
      <c r="K35" s="408"/>
      <c r="L35" s="408"/>
      <c r="M35" s="408"/>
      <c r="N35" s="407" t="s">
        <v>192</v>
      </c>
      <c r="O35" s="407"/>
      <c r="P35" s="408" t="s">
        <v>376</v>
      </c>
      <c r="Q35" s="408"/>
      <c r="R35" s="408"/>
      <c r="S35" s="408"/>
      <c r="T35" s="408"/>
      <c r="U35" s="194"/>
    </row>
    <row r="36" spans="1:21"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94"/>
    </row>
    <row r="37" spans="1:21" s="83" customFormat="1" ht="26.25" customHeight="1">
      <c r="A37" s="374" t="s">
        <v>146</v>
      </c>
      <c r="B37" s="375"/>
      <c r="C37" s="307" t="s">
        <v>193</v>
      </c>
      <c r="D37" s="308"/>
      <c r="E37" s="308"/>
      <c r="F37" s="308"/>
      <c r="G37" s="308"/>
      <c r="H37" s="308"/>
      <c r="I37" s="308"/>
      <c r="J37" s="198" t="s">
        <v>191</v>
      </c>
      <c r="K37" s="308"/>
      <c r="L37" s="308"/>
      <c r="M37" s="308"/>
      <c r="N37" s="308" t="s">
        <v>192</v>
      </c>
      <c r="O37" s="308"/>
      <c r="P37" s="308" t="s">
        <v>375</v>
      </c>
      <c r="Q37" s="308"/>
      <c r="R37" s="308"/>
      <c r="S37" s="308"/>
      <c r="T37" s="466"/>
      <c r="U37" s="194"/>
    </row>
    <row r="38" spans="1:21" s="83" customFormat="1" ht="26.25" customHeight="1">
      <c r="A38" s="376"/>
      <c r="B38" s="377"/>
      <c r="C38" s="471" t="s">
        <v>194</v>
      </c>
      <c r="D38" s="409"/>
      <c r="E38" s="409"/>
      <c r="F38" s="366"/>
      <c r="G38" s="366"/>
      <c r="H38" s="366"/>
      <c r="I38" s="366"/>
      <c r="J38" s="366"/>
      <c r="K38" s="366"/>
      <c r="L38" s="366"/>
      <c r="M38" s="366"/>
      <c r="N38" s="366"/>
      <c r="O38" s="366"/>
      <c r="P38" s="366" t="s">
        <v>375</v>
      </c>
      <c r="Q38" s="366"/>
      <c r="R38" s="366"/>
      <c r="S38" s="366"/>
      <c r="T38" s="367"/>
      <c r="U38" s="200"/>
    </row>
    <row r="39" spans="1:21" s="83" customFormat="1" ht="21" customHeight="1">
      <c r="A39" s="381"/>
      <c r="B39" s="382"/>
      <c r="C39" s="468"/>
      <c r="D39" s="413"/>
      <c r="E39" s="413"/>
      <c r="F39" s="413"/>
      <c r="G39" s="413"/>
      <c r="H39" s="413"/>
      <c r="I39" s="413"/>
      <c r="J39" s="413"/>
      <c r="K39" s="413"/>
      <c r="L39" s="413"/>
      <c r="M39" s="413"/>
      <c r="N39" s="413"/>
      <c r="O39" s="413"/>
      <c r="P39" s="413"/>
      <c r="Q39" s="413"/>
      <c r="R39" s="413"/>
      <c r="S39" s="413"/>
      <c r="T39" s="467"/>
      <c r="U39" s="71"/>
    </row>
    <row r="40" spans="1:21" s="83" customFormat="1" ht="26.25" customHeight="1">
      <c r="A40" s="374" t="s">
        <v>147</v>
      </c>
      <c r="B40" s="375"/>
      <c r="C40" s="307" t="s">
        <v>193</v>
      </c>
      <c r="D40" s="308"/>
      <c r="E40" s="308"/>
      <c r="F40" s="308"/>
      <c r="G40" s="308"/>
      <c r="H40" s="308"/>
      <c r="I40" s="308"/>
      <c r="J40" s="198" t="s">
        <v>191</v>
      </c>
      <c r="K40" s="308"/>
      <c r="L40" s="308"/>
      <c r="M40" s="308"/>
      <c r="N40" s="308" t="s">
        <v>192</v>
      </c>
      <c r="O40" s="308"/>
      <c r="P40" s="308" t="s">
        <v>375</v>
      </c>
      <c r="Q40" s="308"/>
      <c r="R40" s="308"/>
      <c r="S40" s="308"/>
      <c r="T40" s="466"/>
      <c r="U40" s="199"/>
    </row>
    <row r="41" spans="1:21" s="83" customFormat="1" ht="26.25" customHeight="1">
      <c r="A41" s="376"/>
      <c r="B41" s="377"/>
      <c r="C41" s="471" t="s">
        <v>194</v>
      </c>
      <c r="D41" s="409"/>
      <c r="E41" s="409"/>
      <c r="F41" s="366"/>
      <c r="G41" s="366"/>
      <c r="H41" s="366"/>
      <c r="I41" s="366"/>
      <c r="J41" s="366"/>
      <c r="K41" s="366"/>
      <c r="L41" s="366"/>
      <c r="M41" s="366"/>
      <c r="N41" s="366"/>
      <c r="O41" s="366"/>
      <c r="P41" s="366" t="s">
        <v>375</v>
      </c>
      <c r="Q41" s="366"/>
      <c r="R41" s="366"/>
      <c r="S41" s="366"/>
      <c r="T41" s="367"/>
      <c r="U41" s="199"/>
    </row>
    <row r="42" spans="1:21" s="83" customFormat="1" ht="21" customHeight="1">
      <c r="A42" s="381"/>
      <c r="B42" s="382"/>
      <c r="C42" s="468"/>
      <c r="D42" s="413"/>
      <c r="E42" s="413"/>
      <c r="F42" s="413"/>
      <c r="G42" s="413"/>
      <c r="H42" s="413"/>
      <c r="I42" s="413"/>
      <c r="J42" s="413"/>
      <c r="K42" s="413"/>
      <c r="L42" s="413"/>
      <c r="M42" s="413"/>
      <c r="N42" s="413"/>
      <c r="O42" s="413"/>
      <c r="P42" s="413"/>
      <c r="Q42" s="413"/>
      <c r="R42" s="413"/>
      <c r="S42" s="413"/>
      <c r="T42" s="467"/>
      <c r="U42" s="469"/>
    </row>
    <row r="43" spans="1:21" s="86" customFormat="1" ht="45" customHeight="1">
      <c r="A43" s="411" t="s">
        <v>240</v>
      </c>
      <c r="B43" s="412"/>
      <c r="C43" s="470"/>
      <c r="D43" s="470"/>
      <c r="E43" s="470"/>
      <c r="F43" s="470"/>
      <c r="G43" s="470"/>
      <c r="H43" s="470"/>
      <c r="I43" s="470"/>
      <c r="J43" s="470"/>
      <c r="K43" s="470"/>
      <c r="L43" s="470"/>
      <c r="M43" s="470"/>
      <c r="N43" s="470"/>
      <c r="O43" s="470"/>
      <c r="P43" s="470"/>
      <c r="Q43" s="470"/>
      <c r="R43" s="470"/>
      <c r="S43" s="470"/>
      <c r="T43" s="470"/>
      <c r="U43" s="72"/>
    </row>
    <row r="44" spans="1:21" s="83" customFormat="1" ht="23.25" customHeight="1">
      <c r="A44" s="388" t="s">
        <v>345</v>
      </c>
      <c r="B44" s="309"/>
      <c r="C44" s="309"/>
      <c r="D44" s="309"/>
      <c r="E44" s="309"/>
      <c r="F44" s="309"/>
      <c r="G44" s="309"/>
      <c r="H44" s="309"/>
      <c r="I44" s="309"/>
      <c r="J44" s="309"/>
      <c r="K44" s="309" t="s">
        <v>351</v>
      </c>
      <c r="L44" s="309"/>
      <c r="M44" s="309"/>
      <c r="N44" s="309"/>
      <c r="O44" s="309"/>
      <c r="P44" s="309"/>
      <c r="Q44" s="309"/>
      <c r="R44" s="309"/>
      <c r="S44" s="309"/>
      <c r="T44" s="309"/>
      <c r="U44" s="195"/>
    </row>
    <row r="45" spans="1:21" s="83" customFormat="1" ht="23.25" customHeight="1">
      <c r="A45" s="360" t="s">
        <v>346</v>
      </c>
      <c r="B45" s="361"/>
      <c r="C45" s="361"/>
      <c r="D45" s="361"/>
      <c r="E45" s="361"/>
      <c r="F45" s="361"/>
      <c r="G45" s="361"/>
      <c r="H45" s="361"/>
      <c r="I45" s="361"/>
      <c r="J45" s="361"/>
      <c r="K45" s="361" t="s">
        <v>352</v>
      </c>
      <c r="L45" s="361"/>
      <c r="M45" s="361"/>
      <c r="N45" s="361"/>
      <c r="O45" s="361"/>
      <c r="P45" s="361"/>
      <c r="Q45" s="361"/>
      <c r="R45" s="361"/>
      <c r="S45" s="361"/>
      <c r="T45" s="361"/>
      <c r="U45" s="195"/>
    </row>
    <row r="46" spans="1:21" s="83" customFormat="1" ht="23.25" customHeight="1">
      <c r="A46" s="360" t="s">
        <v>347</v>
      </c>
      <c r="B46" s="361"/>
      <c r="C46" s="361"/>
      <c r="D46" s="361"/>
      <c r="E46" s="361"/>
      <c r="F46" s="361"/>
      <c r="G46" s="361"/>
      <c r="H46" s="361"/>
      <c r="I46" s="361"/>
      <c r="J46" s="361"/>
      <c r="K46" s="361" t="s">
        <v>353</v>
      </c>
      <c r="L46" s="361"/>
      <c r="M46" s="361"/>
      <c r="N46" s="361"/>
      <c r="O46" s="361"/>
      <c r="P46" s="361"/>
      <c r="Q46" s="361"/>
      <c r="R46" s="361"/>
      <c r="S46" s="361"/>
      <c r="T46" s="361"/>
      <c r="U46" s="195"/>
    </row>
    <row r="47" spans="1:21" s="83" customFormat="1" ht="23.25" customHeight="1">
      <c r="A47" s="360" t="s">
        <v>348</v>
      </c>
      <c r="B47" s="361"/>
      <c r="C47" s="361"/>
      <c r="D47" s="361"/>
      <c r="E47" s="361"/>
      <c r="F47" s="361"/>
      <c r="G47" s="361"/>
      <c r="H47" s="361"/>
      <c r="I47" s="361"/>
      <c r="J47" s="361"/>
      <c r="K47" s="361" t="s">
        <v>354</v>
      </c>
      <c r="L47" s="361"/>
      <c r="M47" s="361"/>
      <c r="N47" s="361"/>
      <c r="O47" s="361"/>
      <c r="P47" s="361"/>
      <c r="Q47" s="361"/>
      <c r="R47" s="361"/>
      <c r="S47" s="361"/>
      <c r="T47" s="361"/>
      <c r="U47" s="195"/>
    </row>
    <row r="48" spans="1:21" s="83" customFormat="1" ht="23.25" customHeight="1">
      <c r="A48" s="360" t="s">
        <v>349</v>
      </c>
      <c r="B48" s="361"/>
      <c r="C48" s="361"/>
      <c r="D48" s="361"/>
      <c r="E48" s="361"/>
      <c r="F48" s="361"/>
      <c r="G48" s="361"/>
      <c r="H48" s="361"/>
      <c r="I48" s="361"/>
      <c r="J48" s="361"/>
      <c r="K48" s="361" t="s">
        <v>355</v>
      </c>
      <c r="L48" s="361"/>
      <c r="M48" s="361"/>
      <c r="N48" s="361"/>
      <c r="O48" s="361"/>
      <c r="P48" s="361"/>
      <c r="Q48" s="361"/>
      <c r="R48" s="361"/>
      <c r="S48" s="361"/>
      <c r="T48" s="361"/>
      <c r="U48" s="195"/>
    </row>
    <row r="49" spans="1:21" s="83" customFormat="1" ht="23.25" customHeight="1">
      <c r="A49" s="360" t="s">
        <v>350</v>
      </c>
      <c r="B49" s="361"/>
      <c r="C49" s="361"/>
      <c r="D49" s="361"/>
      <c r="E49" s="361"/>
      <c r="F49" s="361"/>
      <c r="G49" s="361"/>
      <c r="H49" s="361"/>
      <c r="I49" s="361"/>
      <c r="J49" s="361"/>
      <c r="K49" s="361" t="s">
        <v>356</v>
      </c>
      <c r="L49" s="361"/>
      <c r="M49" s="361"/>
      <c r="N49" s="361"/>
      <c r="O49" s="361"/>
      <c r="P49" s="361"/>
      <c r="Q49" s="361"/>
      <c r="R49" s="361"/>
      <c r="S49" s="361"/>
      <c r="T49" s="361"/>
      <c r="U49" s="195"/>
    </row>
    <row r="50" spans="1:21" s="83" customFormat="1" ht="40.5" customHeight="1">
      <c r="A50" s="356" t="s">
        <v>341</v>
      </c>
      <c r="B50" s="357"/>
      <c r="C50" s="358"/>
      <c r="D50" s="358"/>
      <c r="E50" s="358"/>
      <c r="F50" s="358"/>
      <c r="G50" s="358"/>
      <c r="H50" s="358"/>
      <c r="I50" s="358"/>
      <c r="J50" s="358"/>
      <c r="K50" s="358"/>
      <c r="L50" s="358"/>
      <c r="M50" s="358"/>
      <c r="N50" s="358"/>
      <c r="O50" s="358"/>
      <c r="P50" s="358"/>
      <c r="Q50" s="358"/>
      <c r="R50" s="358"/>
      <c r="S50" s="358"/>
      <c r="T50" s="80"/>
      <c r="U50" s="73"/>
    </row>
    <row r="51" spans="1:21" s="83" customFormat="1" ht="46.5" customHeight="1">
      <c r="A51" s="298" t="s">
        <v>137</v>
      </c>
      <c r="B51" s="398"/>
      <c r="C51" s="352"/>
      <c r="D51" s="352"/>
      <c r="E51" s="352"/>
      <c r="F51" s="352"/>
      <c r="G51" s="352"/>
      <c r="H51" s="352"/>
      <c r="I51" s="352"/>
      <c r="J51" s="352"/>
      <c r="K51" s="352"/>
      <c r="L51" s="352"/>
      <c r="M51" s="352"/>
      <c r="N51" s="352"/>
      <c r="O51" s="352"/>
      <c r="P51" s="352"/>
      <c r="Q51" s="352"/>
      <c r="R51" s="352"/>
      <c r="S51" s="352"/>
      <c r="T51" s="352"/>
      <c r="U51" s="56"/>
    </row>
    <row r="52" spans="1:21" s="84" customFormat="1" ht="24" customHeight="1">
      <c r="A52" s="344" t="s">
        <v>148</v>
      </c>
      <c r="B52" s="345"/>
      <c r="C52" s="345"/>
      <c r="D52" s="345"/>
      <c r="E52" s="345"/>
      <c r="F52" s="345"/>
      <c r="G52" s="345"/>
      <c r="H52" s="345"/>
      <c r="I52" s="345"/>
      <c r="J52" s="345"/>
      <c r="K52" s="345"/>
      <c r="L52" s="345"/>
      <c r="M52" s="345"/>
      <c r="N52" s="345"/>
      <c r="O52" s="345"/>
      <c r="P52" s="345"/>
      <c r="Q52" s="345"/>
      <c r="R52" s="345"/>
      <c r="S52" s="345"/>
      <c r="T52" s="345"/>
      <c r="U52" s="194"/>
    </row>
    <row r="53" spans="1:21" s="83" customFormat="1" ht="23.1" customHeight="1">
      <c r="A53" s="376" t="s">
        <v>149</v>
      </c>
      <c r="B53" s="377"/>
      <c r="C53" s="289" t="s">
        <v>198</v>
      </c>
      <c r="D53" s="290"/>
      <c r="E53" s="290"/>
      <c r="F53" s="290"/>
      <c r="G53" s="290"/>
      <c r="H53" s="290"/>
      <c r="I53" s="290"/>
      <c r="J53" s="190" t="s">
        <v>339</v>
      </c>
      <c r="K53" s="187" t="s">
        <v>190</v>
      </c>
      <c r="L53" s="79" t="s">
        <v>340</v>
      </c>
      <c r="M53" s="403"/>
      <c r="N53" s="403"/>
      <c r="O53" s="403"/>
      <c r="P53" s="403"/>
      <c r="Q53" s="403"/>
      <c r="R53" s="403"/>
      <c r="S53" s="403"/>
      <c r="T53" s="404"/>
      <c r="U53" s="87"/>
    </row>
    <row r="54" spans="1:21" s="83" customFormat="1" ht="23.1" customHeight="1">
      <c r="A54" s="381"/>
      <c r="B54" s="382"/>
      <c r="C54" s="292" t="s">
        <v>197</v>
      </c>
      <c r="D54" s="293"/>
      <c r="E54" s="293"/>
      <c r="F54" s="293"/>
      <c r="G54" s="293"/>
      <c r="H54" s="293"/>
      <c r="I54" s="293"/>
      <c r="J54" s="191" t="s">
        <v>357</v>
      </c>
      <c r="K54" s="185" t="s">
        <v>190</v>
      </c>
      <c r="L54" s="91" t="s">
        <v>340</v>
      </c>
      <c r="M54" s="80" t="s">
        <v>188</v>
      </c>
      <c r="N54" s="358"/>
      <c r="O54" s="358"/>
      <c r="P54" s="358"/>
      <c r="Q54" s="358"/>
      <c r="R54" s="358"/>
      <c r="S54" s="358" t="s">
        <v>239</v>
      </c>
      <c r="T54" s="359"/>
      <c r="U54" s="87"/>
    </row>
    <row r="55" spans="1:21" s="83" customFormat="1" ht="45.95" customHeight="1">
      <c r="A55" s="344" t="s">
        <v>150</v>
      </c>
      <c r="B55" s="346"/>
      <c r="C55" s="418"/>
      <c r="D55" s="419"/>
      <c r="E55" s="419"/>
      <c r="F55" s="419"/>
      <c r="G55" s="419"/>
      <c r="H55" s="419"/>
      <c r="I55" s="419"/>
      <c r="J55" s="419"/>
      <c r="K55" s="419"/>
      <c r="L55" s="419"/>
      <c r="M55" s="419"/>
      <c r="N55" s="419"/>
      <c r="O55" s="419"/>
      <c r="P55" s="419"/>
      <c r="Q55" s="419"/>
      <c r="R55" s="419"/>
      <c r="S55" s="419"/>
      <c r="T55" s="419"/>
      <c r="U55" s="56"/>
    </row>
    <row r="56" spans="1:21" s="84" customFormat="1" ht="24" customHeight="1">
      <c r="A56" s="416" t="s">
        <v>151</v>
      </c>
      <c r="B56" s="417"/>
      <c r="C56" s="417"/>
      <c r="D56" s="417"/>
      <c r="E56" s="417"/>
      <c r="F56" s="417"/>
      <c r="G56" s="417"/>
      <c r="H56" s="417"/>
      <c r="I56" s="417"/>
      <c r="J56" s="417"/>
      <c r="K56" s="417"/>
      <c r="L56" s="417"/>
      <c r="M56" s="417"/>
      <c r="N56" s="417"/>
      <c r="O56" s="417"/>
      <c r="P56" s="417"/>
      <c r="Q56" s="417"/>
      <c r="R56" s="417"/>
      <c r="S56" s="417"/>
      <c r="T56" s="417"/>
      <c r="U56" s="194"/>
    </row>
    <row r="57" spans="1:21" s="83" customFormat="1" ht="32.25" customHeight="1">
      <c r="A57" s="414" t="s">
        <v>152</v>
      </c>
      <c r="B57" s="415"/>
      <c r="C57" s="307" t="s">
        <v>193</v>
      </c>
      <c r="D57" s="308"/>
      <c r="E57" s="308"/>
      <c r="F57" s="308"/>
      <c r="G57" s="308"/>
      <c r="H57" s="308"/>
      <c r="I57" s="308"/>
      <c r="J57" s="193" t="s">
        <v>191</v>
      </c>
      <c r="K57" s="308"/>
      <c r="L57" s="308"/>
      <c r="M57" s="308"/>
      <c r="N57" s="308" t="s">
        <v>192</v>
      </c>
      <c r="O57" s="308"/>
      <c r="P57" s="308"/>
      <c r="Q57" s="308"/>
      <c r="R57" s="308"/>
      <c r="S57" s="308"/>
      <c r="T57" s="308"/>
      <c r="U57" s="194"/>
    </row>
    <row r="58" spans="1:21" s="83" customFormat="1" ht="32.25" customHeight="1">
      <c r="A58" s="422" t="s">
        <v>153</v>
      </c>
      <c r="B58" s="423"/>
      <c r="C58" s="424" t="s">
        <v>194</v>
      </c>
      <c r="D58" s="408"/>
      <c r="E58" s="408"/>
      <c r="F58" s="425"/>
      <c r="G58" s="425"/>
      <c r="H58" s="425"/>
      <c r="I58" s="425"/>
      <c r="J58" s="425"/>
      <c r="K58" s="425"/>
      <c r="L58" s="425"/>
      <c r="M58" s="425"/>
      <c r="N58" s="425"/>
      <c r="O58" s="425"/>
      <c r="P58" s="425"/>
      <c r="Q58" s="425"/>
      <c r="R58" s="425"/>
      <c r="S58" s="425"/>
      <c r="T58" s="425"/>
      <c r="U58" s="194"/>
    </row>
    <row r="59" spans="1:21" s="83" customFormat="1" ht="32.25" customHeight="1">
      <c r="A59" s="420" t="s">
        <v>152</v>
      </c>
      <c r="B59" s="421"/>
      <c r="C59" s="307" t="s">
        <v>193</v>
      </c>
      <c r="D59" s="308"/>
      <c r="E59" s="308"/>
      <c r="F59" s="308"/>
      <c r="G59" s="308"/>
      <c r="H59" s="308"/>
      <c r="I59" s="308"/>
      <c r="J59" s="193" t="s">
        <v>191</v>
      </c>
      <c r="K59" s="308"/>
      <c r="L59" s="308"/>
      <c r="M59" s="308"/>
      <c r="N59" s="308" t="s">
        <v>192</v>
      </c>
      <c r="O59" s="308"/>
      <c r="P59" s="308"/>
      <c r="Q59" s="308"/>
      <c r="R59" s="308"/>
      <c r="S59" s="308"/>
      <c r="T59" s="308"/>
      <c r="U59" s="194"/>
    </row>
    <row r="60" spans="1:21" s="83" customFormat="1" ht="32.25" customHeight="1">
      <c r="A60" s="422" t="s">
        <v>154</v>
      </c>
      <c r="B60" s="423"/>
      <c r="C60" s="424" t="s">
        <v>194</v>
      </c>
      <c r="D60" s="408"/>
      <c r="E60" s="408"/>
      <c r="F60" s="425"/>
      <c r="G60" s="425"/>
      <c r="H60" s="425"/>
      <c r="I60" s="425"/>
      <c r="J60" s="425"/>
      <c r="K60" s="425"/>
      <c r="L60" s="425"/>
      <c r="M60" s="425"/>
      <c r="N60" s="425"/>
      <c r="O60" s="425"/>
      <c r="P60" s="425"/>
      <c r="Q60" s="425"/>
      <c r="R60" s="425"/>
      <c r="S60" s="425"/>
      <c r="T60" s="425"/>
      <c r="U60" s="194"/>
    </row>
    <row r="61" spans="1:21" s="83" customFormat="1" ht="34.5" customHeight="1">
      <c r="A61" s="432" t="s">
        <v>155</v>
      </c>
      <c r="B61" s="433"/>
      <c r="C61" s="347"/>
      <c r="D61" s="348"/>
      <c r="E61" s="348"/>
      <c r="F61" s="348"/>
      <c r="G61" s="348"/>
      <c r="H61" s="348"/>
      <c r="I61" s="348"/>
      <c r="J61" s="348"/>
      <c r="K61" s="348"/>
      <c r="L61" s="348"/>
      <c r="M61" s="348"/>
      <c r="N61" s="348"/>
      <c r="O61" s="348"/>
      <c r="P61" s="348"/>
      <c r="Q61" s="348"/>
      <c r="R61" s="348"/>
      <c r="S61" s="348"/>
      <c r="T61" s="348"/>
      <c r="U61" s="194"/>
    </row>
    <row r="62" spans="1:21" s="83" customFormat="1" ht="42" customHeight="1">
      <c r="A62" s="388" t="s">
        <v>156</v>
      </c>
      <c r="B62" s="309"/>
      <c r="C62" s="309"/>
      <c r="D62" s="309"/>
      <c r="E62" s="309"/>
      <c r="F62" s="309"/>
      <c r="G62" s="309"/>
      <c r="H62" s="309"/>
      <c r="I62" s="309"/>
      <c r="J62" s="309"/>
      <c r="K62" s="309"/>
      <c r="L62" s="309"/>
      <c r="M62" s="309"/>
      <c r="N62" s="309"/>
      <c r="O62" s="309"/>
      <c r="P62" s="309"/>
      <c r="Q62" s="309"/>
      <c r="R62" s="309"/>
      <c r="S62" s="309"/>
      <c r="T62" s="309"/>
      <c r="U62" s="69"/>
    </row>
    <row r="63" spans="1:21" s="84" customFormat="1" ht="24" customHeight="1">
      <c r="A63" s="430" t="s">
        <v>157</v>
      </c>
      <c r="B63" s="431"/>
      <c r="C63" s="431"/>
      <c r="D63" s="431"/>
      <c r="E63" s="431"/>
      <c r="F63" s="431"/>
      <c r="G63" s="431"/>
      <c r="H63" s="431"/>
      <c r="I63" s="431"/>
      <c r="J63" s="431"/>
      <c r="K63" s="431"/>
      <c r="L63" s="431"/>
      <c r="M63" s="431"/>
      <c r="N63" s="431"/>
      <c r="O63" s="431"/>
      <c r="P63" s="431"/>
      <c r="Q63" s="431"/>
      <c r="R63" s="431"/>
      <c r="S63" s="431"/>
      <c r="T63" s="431"/>
      <c r="U63" s="72"/>
    </row>
    <row r="64" spans="1:21" s="84" customFormat="1" ht="24" customHeight="1">
      <c r="A64" s="426" t="s">
        <v>158</v>
      </c>
      <c r="B64" s="427"/>
      <c r="C64" s="428"/>
      <c r="D64" s="428"/>
      <c r="E64" s="428"/>
      <c r="F64" s="428"/>
      <c r="G64" s="428"/>
      <c r="H64" s="428"/>
      <c r="I64" s="428"/>
      <c r="J64" s="429"/>
      <c r="K64" s="430" t="s">
        <v>159</v>
      </c>
      <c r="L64" s="431"/>
      <c r="M64" s="431"/>
      <c r="N64" s="431"/>
      <c r="O64" s="431"/>
      <c r="P64" s="431"/>
      <c r="Q64" s="431"/>
      <c r="R64" s="431"/>
      <c r="S64" s="431"/>
      <c r="T64" s="431"/>
      <c r="U64" s="72"/>
    </row>
    <row r="65" spans="1:21" s="83" customFormat="1" ht="41.25" customHeight="1">
      <c r="A65" s="430" t="s">
        <v>199</v>
      </c>
      <c r="B65" s="431"/>
      <c r="C65" s="431"/>
      <c r="D65" s="431"/>
      <c r="E65" s="440"/>
      <c r="F65" s="330"/>
      <c r="G65" s="331"/>
      <c r="H65" s="331"/>
      <c r="I65" s="331"/>
      <c r="J65" s="332"/>
      <c r="K65" s="430" t="s">
        <v>199</v>
      </c>
      <c r="L65" s="431"/>
      <c r="M65" s="431"/>
      <c r="N65" s="431"/>
      <c r="O65" s="440"/>
      <c r="P65" s="330"/>
      <c r="Q65" s="331"/>
      <c r="R65" s="331"/>
      <c r="S65" s="331"/>
      <c r="T65" s="331"/>
      <c r="U65" s="194"/>
    </row>
    <row r="66" spans="1:21" s="83" customFormat="1" ht="30.75" customHeight="1">
      <c r="A66" s="430" t="s">
        <v>160</v>
      </c>
      <c r="B66" s="431"/>
      <c r="C66" s="431"/>
      <c r="D66" s="431"/>
      <c r="E66" s="440"/>
      <c r="F66" s="418" t="s">
        <v>235</v>
      </c>
      <c r="G66" s="419"/>
      <c r="H66" s="419"/>
      <c r="I66" s="419"/>
      <c r="J66" s="441"/>
      <c r="K66" s="430" t="s">
        <v>160</v>
      </c>
      <c r="L66" s="431"/>
      <c r="M66" s="431"/>
      <c r="N66" s="431"/>
      <c r="O66" s="440"/>
      <c r="P66" s="418" t="s">
        <v>235</v>
      </c>
      <c r="Q66" s="419"/>
      <c r="R66" s="419"/>
      <c r="S66" s="419"/>
      <c r="T66" s="419"/>
      <c r="U66" s="69"/>
    </row>
    <row r="67" spans="1:21" s="83" customFormat="1" ht="13.5">
      <c r="A67" s="438"/>
      <c r="B67" s="438"/>
      <c r="C67" s="438"/>
      <c r="D67" s="438"/>
      <c r="E67" s="438"/>
      <c r="F67" s="438"/>
      <c r="G67" s="438"/>
      <c r="H67" s="438"/>
      <c r="I67" s="438"/>
      <c r="J67" s="438"/>
      <c r="K67" s="438"/>
      <c r="L67" s="438"/>
      <c r="M67" s="438"/>
      <c r="N67" s="438"/>
      <c r="O67" s="438"/>
      <c r="P67" s="438"/>
      <c r="Q67" s="438"/>
      <c r="R67" s="438"/>
      <c r="S67" s="438"/>
      <c r="T67" s="438"/>
      <c r="U67" s="88"/>
    </row>
    <row r="68" spans="1:21" s="83" customFormat="1" ht="13.5">
      <c r="A68" s="439"/>
      <c r="B68" s="439"/>
      <c r="C68" s="439"/>
      <c r="D68" s="439"/>
      <c r="E68" s="439"/>
      <c r="F68" s="439"/>
      <c r="G68" s="439"/>
      <c r="H68" s="439"/>
      <c r="I68" s="439"/>
      <c r="J68" s="439"/>
      <c r="K68" s="439"/>
      <c r="L68" s="439"/>
      <c r="M68" s="439"/>
      <c r="N68" s="439"/>
      <c r="O68" s="439"/>
      <c r="P68" s="439"/>
      <c r="Q68" s="439"/>
      <c r="R68" s="439"/>
      <c r="S68" s="439"/>
      <c r="T68" s="439"/>
      <c r="U68" s="88"/>
    </row>
    <row r="69" spans="1:21" s="83" customFormat="1" ht="24" customHeight="1">
      <c r="A69" s="434" t="s">
        <v>161</v>
      </c>
      <c r="B69" s="435"/>
      <c r="C69" s="435"/>
      <c r="D69" s="435"/>
      <c r="E69" s="435"/>
      <c r="F69" s="435"/>
      <c r="G69" s="436"/>
      <c r="H69" s="64"/>
      <c r="I69" s="437" t="s">
        <v>162</v>
      </c>
      <c r="J69" s="437"/>
      <c r="K69" s="437"/>
      <c r="L69" s="437"/>
      <c r="M69" s="437"/>
      <c r="N69" s="437"/>
      <c r="O69" s="437"/>
      <c r="P69" s="437"/>
      <c r="Q69" s="437"/>
      <c r="R69" s="437"/>
      <c r="S69" s="437"/>
      <c r="T69" s="437"/>
      <c r="U69" s="437"/>
    </row>
    <row r="70" spans="1:21" s="83" customFormat="1" ht="45" customHeight="1">
      <c r="A70" s="452"/>
      <c r="B70" s="366"/>
      <c r="C70" s="366"/>
      <c r="D70" s="366"/>
      <c r="E70" s="366"/>
      <c r="F70" s="366"/>
      <c r="G70" s="367"/>
      <c r="H70" s="65"/>
      <c r="I70" s="360" t="s">
        <v>163</v>
      </c>
      <c r="J70" s="361"/>
      <c r="K70" s="361"/>
      <c r="L70" s="361"/>
      <c r="M70" s="361"/>
      <c r="N70" s="361"/>
      <c r="O70" s="361"/>
      <c r="P70" s="361"/>
      <c r="Q70" s="361"/>
      <c r="R70" s="361"/>
      <c r="S70" s="361"/>
      <c r="T70" s="361"/>
      <c r="U70" s="453"/>
    </row>
    <row r="71" spans="1:21" s="83" customFormat="1" ht="45" customHeight="1">
      <c r="A71" s="452"/>
      <c r="B71" s="366"/>
      <c r="C71" s="366"/>
      <c r="D71" s="366"/>
      <c r="E71" s="366"/>
      <c r="F71" s="366"/>
      <c r="G71" s="367"/>
      <c r="H71" s="65"/>
      <c r="I71" s="360" t="s">
        <v>164</v>
      </c>
      <c r="J71" s="361"/>
      <c r="K71" s="361"/>
      <c r="L71" s="361"/>
      <c r="M71" s="361"/>
      <c r="N71" s="361"/>
      <c r="O71" s="361"/>
      <c r="P71" s="361"/>
      <c r="Q71" s="361"/>
      <c r="R71" s="361"/>
      <c r="S71" s="361"/>
      <c r="T71" s="361"/>
      <c r="U71" s="453"/>
    </row>
    <row r="72" spans="1:21" s="83" customFormat="1" ht="26.25" customHeight="1">
      <c r="A72" s="452"/>
      <c r="B72" s="366"/>
      <c r="C72" s="366"/>
      <c r="D72" s="366"/>
      <c r="E72" s="366"/>
      <c r="F72" s="366"/>
      <c r="G72" s="367"/>
      <c r="H72" s="65"/>
      <c r="I72" s="452" t="s">
        <v>237</v>
      </c>
      <c r="J72" s="366"/>
      <c r="K72" s="366"/>
      <c r="L72" s="366"/>
      <c r="M72" s="366"/>
      <c r="N72" s="366"/>
      <c r="O72" s="366"/>
      <c r="P72" s="366"/>
      <c r="Q72" s="366"/>
      <c r="R72" s="366"/>
      <c r="S72" s="366"/>
      <c r="T72" s="366"/>
      <c r="U72" s="367"/>
    </row>
    <row r="73" spans="1:21" s="83" customFormat="1" ht="36.75" customHeight="1">
      <c r="A73" s="452"/>
      <c r="B73" s="366"/>
      <c r="C73" s="366"/>
      <c r="D73" s="366"/>
      <c r="E73" s="366"/>
      <c r="F73" s="366"/>
      <c r="G73" s="367"/>
      <c r="H73" s="66"/>
      <c r="I73" s="449" t="s">
        <v>200</v>
      </c>
      <c r="J73" s="450"/>
      <c r="K73" s="450"/>
      <c r="L73" s="450"/>
      <c r="M73" s="450"/>
      <c r="N73" s="450"/>
      <c r="O73" s="450"/>
      <c r="P73" s="450"/>
      <c r="Q73" s="409"/>
      <c r="R73" s="409"/>
      <c r="S73" s="409"/>
      <c r="T73" s="409"/>
      <c r="U73" s="451"/>
    </row>
    <row r="74" spans="1:21" s="83" customFormat="1" ht="50.25" customHeight="1">
      <c r="A74" s="424"/>
      <c r="B74" s="408"/>
      <c r="C74" s="408"/>
      <c r="D74" s="408"/>
      <c r="E74" s="408"/>
      <c r="F74" s="408"/>
      <c r="G74" s="454"/>
      <c r="H74" s="89"/>
      <c r="I74" s="445" t="s">
        <v>165</v>
      </c>
      <c r="J74" s="446"/>
      <c r="K74" s="444" t="s">
        <v>166</v>
      </c>
      <c r="L74" s="444"/>
      <c r="M74" s="444"/>
      <c r="N74" s="444"/>
      <c r="O74" s="444"/>
      <c r="P74" s="444"/>
      <c r="Q74" s="444"/>
      <c r="R74" s="444"/>
      <c r="S74" s="444"/>
      <c r="T74" s="444"/>
      <c r="U74" s="444"/>
    </row>
    <row r="75" spans="1:21" s="83" customFormat="1" ht="35.25" customHeight="1">
      <c r="A75" s="442"/>
      <c r="B75" s="442"/>
      <c r="C75" s="442"/>
      <c r="D75" s="442"/>
      <c r="E75" s="442"/>
      <c r="F75" s="442"/>
      <c r="G75" s="443"/>
      <c r="H75" s="67"/>
      <c r="I75" s="447"/>
      <c r="J75" s="448"/>
      <c r="K75" s="444" t="s">
        <v>167</v>
      </c>
      <c r="L75" s="444"/>
      <c r="M75" s="444"/>
      <c r="N75" s="444"/>
      <c r="O75" s="444"/>
      <c r="P75" s="444"/>
      <c r="Q75" s="444"/>
      <c r="R75" s="444"/>
      <c r="S75" s="444"/>
      <c r="T75" s="444"/>
      <c r="U75" s="444"/>
    </row>
    <row r="76" spans="1:21">
      <c r="C76" s="45"/>
      <c r="D76" s="45"/>
      <c r="H76" s="47"/>
      <c r="I76" s="47"/>
    </row>
    <row r="77" spans="1:21">
      <c r="C77" s="45"/>
      <c r="D77" s="45"/>
      <c r="H77" s="47"/>
      <c r="I77" s="47"/>
    </row>
    <row r="78" spans="1:21">
      <c r="C78" s="45"/>
      <c r="D78" s="45"/>
    </row>
    <row r="79" spans="1:21">
      <c r="C79" s="45"/>
      <c r="D79" s="45"/>
    </row>
    <row r="80" spans="1:21">
      <c r="C80" s="45"/>
      <c r="D80" s="45"/>
    </row>
  </sheetData>
  <sheetProtection selectLockedCells="1" selectUnlockedCells="1"/>
  <mergeCells count="201">
    <mergeCell ref="A75:G75"/>
    <mergeCell ref="K75:U75"/>
    <mergeCell ref="I74:J75"/>
    <mergeCell ref="K74:U74"/>
    <mergeCell ref="I73:P73"/>
    <mergeCell ref="Q73:U73"/>
    <mergeCell ref="I72:P72"/>
    <mergeCell ref="Q72:U72"/>
    <mergeCell ref="I71:U71"/>
    <mergeCell ref="A70:G74"/>
    <mergeCell ref="I70:U70"/>
    <mergeCell ref="A69:G69"/>
    <mergeCell ref="I69:U69"/>
    <mergeCell ref="A67:T68"/>
    <mergeCell ref="A66:E66"/>
    <mergeCell ref="F66:J66"/>
    <mergeCell ref="K66:O66"/>
    <mergeCell ref="P66:T66"/>
    <mergeCell ref="A65:E65"/>
    <mergeCell ref="F65:J65"/>
    <mergeCell ref="K65:O65"/>
    <mergeCell ref="P65:T65"/>
    <mergeCell ref="A64:J64"/>
    <mergeCell ref="K64:T64"/>
    <mergeCell ref="A63:T63"/>
    <mergeCell ref="A62:T62"/>
    <mergeCell ref="A61:B61"/>
    <mergeCell ref="C61:T61"/>
    <mergeCell ref="A60:B60"/>
    <mergeCell ref="C60:E60"/>
    <mergeCell ref="F60:T60"/>
    <mergeCell ref="A59:B59"/>
    <mergeCell ref="C59:E59"/>
    <mergeCell ref="F59:I59"/>
    <mergeCell ref="K59:M59"/>
    <mergeCell ref="N59:O59"/>
    <mergeCell ref="P59:T59"/>
    <mergeCell ref="A58:B58"/>
    <mergeCell ref="C58:E58"/>
    <mergeCell ref="F58:T58"/>
    <mergeCell ref="A57:B57"/>
    <mergeCell ref="C57:E57"/>
    <mergeCell ref="F57:I57"/>
    <mergeCell ref="K57:M57"/>
    <mergeCell ref="N57:O57"/>
    <mergeCell ref="P57:T57"/>
    <mergeCell ref="A56:T56"/>
    <mergeCell ref="A55:B55"/>
    <mergeCell ref="C55:T55"/>
    <mergeCell ref="C54:I54"/>
    <mergeCell ref="N54:R54"/>
    <mergeCell ref="S54:T54"/>
    <mergeCell ref="A53:B54"/>
    <mergeCell ref="C53:I53"/>
    <mergeCell ref="M53:T53"/>
    <mergeCell ref="A52:T52"/>
    <mergeCell ref="A51:B51"/>
    <mergeCell ref="C51:T51"/>
    <mergeCell ref="A50:B50"/>
    <mergeCell ref="C50:D50"/>
    <mergeCell ref="E50:S50"/>
    <mergeCell ref="A49:J49"/>
    <mergeCell ref="K49:T49"/>
    <mergeCell ref="A48:J48"/>
    <mergeCell ref="K48:T48"/>
    <mergeCell ref="A47:J47"/>
    <mergeCell ref="K47:T47"/>
    <mergeCell ref="A46:J46"/>
    <mergeCell ref="K46:T46"/>
    <mergeCell ref="A45:J45"/>
    <mergeCell ref="K45:T45"/>
    <mergeCell ref="A44:J44"/>
    <mergeCell ref="K44:T44"/>
    <mergeCell ref="A43:T43"/>
    <mergeCell ref="A40:B42"/>
    <mergeCell ref="C40:E40"/>
    <mergeCell ref="F40:I40"/>
    <mergeCell ref="K40:M40"/>
    <mergeCell ref="P40:T40"/>
    <mergeCell ref="F42:T42"/>
    <mergeCell ref="P41:T41"/>
    <mergeCell ref="C41:E42"/>
    <mergeCell ref="N40:O40"/>
    <mergeCell ref="F41:O41"/>
    <mergeCell ref="F39:T39"/>
    <mergeCell ref="A37:B39"/>
    <mergeCell ref="C37:E37"/>
    <mergeCell ref="F37:I37"/>
    <mergeCell ref="K37:M37"/>
    <mergeCell ref="P37:T37"/>
    <mergeCell ref="A36:T36"/>
    <mergeCell ref="P38:T38"/>
    <mergeCell ref="C38:E39"/>
    <mergeCell ref="N37:O37"/>
    <mergeCell ref="F38:O38"/>
    <mergeCell ref="A35:B35"/>
    <mergeCell ref="C35:E35"/>
    <mergeCell ref="F35:I35"/>
    <mergeCell ref="K35:M35"/>
    <mergeCell ref="N35:O35"/>
    <mergeCell ref="P35:T35"/>
    <mergeCell ref="A34:B34"/>
    <mergeCell ref="C34:E34"/>
    <mergeCell ref="F34:I34"/>
    <mergeCell ref="K34:M34"/>
    <mergeCell ref="N34:O34"/>
    <mergeCell ref="P34:T34"/>
    <mergeCell ref="A33:B33"/>
    <mergeCell ref="C33:G33"/>
    <mergeCell ref="K33:L33"/>
    <mergeCell ref="O33:T33"/>
    <mergeCell ref="A32:T32"/>
    <mergeCell ref="A31:I31"/>
    <mergeCell ref="J31:T31"/>
    <mergeCell ref="A30:B30"/>
    <mergeCell ref="E30:G30"/>
    <mergeCell ref="J30:K30"/>
    <mergeCell ref="M30:T30"/>
    <mergeCell ref="A29:T29"/>
    <mergeCell ref="C28:D28"/>
    <mergeCell ref="E28:G28"/>
    <mergeCell ref="H28:I28"/>
    <mergeCell ref="L28:N28"/>
    <mergeCell ref="O28:T28"/>
    <mergeCell ref="C27:F27"/>
    <mergeCell ref="G27:K27"/>
    <mergeCell ref="A26:B28"/>
    <mergeCell ref="C26:G26"/>
    <mergeCell ref="H26:K26"/>
    <mergeCell ref="L26:N27"/>
    <mergeCell ref="O26:T27"/>
    <mergeCell ref="C25:T25"/>
    <mergeCell ref="C24:T24"/>
    <mergeCell ref="A23:B25"/>
    <mergeCell ref="C23:T23"/>
    <mergeCell ref="C22:T22"/>
    <mergeCell ref="C21:T21"/>
    <mergeCell ref="A20:B22"/>
    <mergeCell ref="C20:T20"/>
    <mergeCell ref="A19:T19"/>
    <mergeCell ref="A18:B18"/>
    <mergeCell ref="C18:T18"/>
    <mergeCell ref="A17:H17"/>
    <mergeCell ref="I17:M17"/>
    <mergeCell ref="N17:T17"/>
    <mergeCell ref="A16:E16"/>
    <mergeCell ref="I16:K16"/>
    <mergeCell ref="L16:T16"/>
    <mergeCell ref="A15:E15"/>
    <mergeCell ref="F15:H15"/>
    <mergeCell ref="I15:K15"/>
    <mergeCell ref="L15:O15"/>
    <mergeCell ref="P15:Q15"/>
    <mergeCell ref="R15:T15"/>
    <mergeCell ref="I14:J14"/>
    <mergeCell ref="K14:R14"/>
    <mergeCell ref="S14:T14"/>
    <mergeCell ref="A13:H13"/>
    <mergeCell ref="I13:T13"/>
    <mergeCell ref="A12:B12"/>
    <mergeCell ref="C12:K12"/>
    <mergeCell ref="L12:N12"/>
    <mergeCell ref="O12:T12"/>
    <mergeCell ref="F14:H14"/>
    <mergeCell ref="A14:E14"/>
    <mergeCell ref="B7:E7"/>
    <mergeCell ref="F7:N7"/>
    <mergeCell ref="A11:B11"/>
    <mergeCell ref="C11:K11"/>
    <mergeCell ref="L11:N11"/>
    <mergeCell ref="O11:T11"/>
    <mergeCell ref="A10:B10"/>
    <mergeCell ref="C10:K10"/>
    <mergeCell ref="L10:M10"/>
    <mergeCell ref="N10:O10"/>
    <mergeCell ref="P10:Q10"/>
    <mergeCell ref="R10:T10"/>
    <mergeCell ref="A4:C4"/>
    <mergeCell ref="L4:N4"/>
    <mergeCell ref="O4:T4"/>
    <mergeCell ref="A3:D3"/>
    <mergeCell ref="E3:K4"/>
    <mergeCell ref="L3:T3"/>
    <mergeCell ref="A1:U2"/>
    <mergeCell ref="A8:B9"/>
    <mergeCell ref="C8:E8"/>
    <mergeCell ref="F8:I8"/>
    <mergeCell ref="J8:K8"/>
    <mergeCell ref="L8:N9"/>
    <mergeCell ref="O8:T9"/>
    <mergeCell ref="C9:I9"/>
    <mergeCell ref="J9:K9"/>
    <mergeCell ref="B6:E6"/>
    <mergeCell ref="F6:N6"/>
    <mergeCell ref="T5:T7"/>
    <mergeCell ref="A5:A7"/>
    <mergeCell ref="B5:E5"/>
    <mergeCell ref="F5:N5"/>
    <mergeCell ref="O5:P7"/>
    <mergeCell ref="Q5:R7"/>
    <mergeCell ref="S5:S7"/>
  </mergeCells>
  <phoneticPr fontId="1"/>
  <pageMargins left="0.70866141732283472" right="0.39370078740157483" top="0.59055118110236227" bottom="0.39370078740157483" header="0.31496062992125984" footer="0.31496062992125984"/>
  <pageSetup paperSize="9" scale="74" orientation="portrait" r:id="rId1"/>
  <rowBreaks count="1" manualBreakCount="1">
    <brk id="42" max="23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F6F8-93FB-488E-9AE9-7D71A561B558}">
  <dimension ref="A1:HB78"/>
  <sheetViews>
    <sheetView view="pageBreakPreview" zoomScale="55" zoomScaleNormal="55" zoomScaleSheetLayoutView="55" workbookViewId="0">
      <selection activeCell="P63" sqref="P63:T63"/>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1</v>
      </c>
      <c r="C1" s="274" t="s">
        <v>284</v>
      </c>
      <c r="D1" s="274"/>
      <c r="E1" s="274"/>
      <c r="F1" s="274"/>
      <c r="G1" s="274"/>
      <c r="H1" s="274"/>
      <c r="I1" s="274"/>
      <c r="J1" s="274"/>
      <c r="K1" s="274"/>
      <c r="L1" s="274"/>
      <c r="M1" s="274"/>
      <c r="N1" s="274"/>
      <c r="O1" s="274"/>
      <c r="P1" s="274"/>
      <c r="Q1" s="274"/>
      <c r="R1" s="274"/>
      <c r="S1" s="274"/>
      <c r="T1" s="274"/>
      <c r="U1" s="274"/>
      <c r="V1" s="58">
        <f>A1+1</f>
        <v>2</v>
      </c>
      <c r="X1" s="274" t="s">
        <v>284</v>
      </c>
      <c r="Y1" s="274"/>
      <c r="Z1" s="274"/>
      <c r="AA1" s="274"/>
      <c r="AB1" s="274"/>
      <c r="AC1" s="274"/>
      <c r="AD1" s="274"/>
      <c r="AE1" s="274"/>
      <c r="AF1" s="274"/>
      <c r="AG1" s="274"/>
      <c r="AH1" s="274"/>
      <c r="AI1" s="274"/>
      <c r="AJ1" s="274"/>
      <c r="AK1" s="274"/>
      <c r="AL1" s="274"/>
      <c r="AM1" s="274"/>
      <c r="AN1" s="274"/>
      <c r="AO1" s="274"/>
      <c r="AP1" s="274"/>
      <c r="AQ1" s="58">
        <f>V1+1</f>
        <v>3</v>
      </c>
      <c r="AS1" s="274" t="s">
        <v>284</v>
      </c>
      <c r="AT1" s="274"/>
      <c r="AU1" s="274"/>
      <c r="AV1" s="274"/>
      <c r="AW1" s="274"/>
      <c r="AX1" s="274"/>
      <c r="AY1" s="274"/>
      <c r="AZ1" s="274"/>
      <c r="BA1" s="274"/>
      <c r="BB1" s="274"/>
      <c r="BC1" s="274"/>
      <c r="BD1" s="274"/>
      <c r="BE1" s="274"/>
      <c r="BF1" s="274"/>
      <c r="BG1" s="274"/>
      <c r="BH1" s="274"/>
      <c r="BI1" s="274"/>
      <c r="BJ1" s="274"/>
      <c r="BK1" s="274"/>
      <c r="BL1" s="58">
        <f>AQ1+1</f>
        <v>4</v>
      </c>
      <c r="BN1" s="274" t="s">
        <v>284</v>
      </c>
      <c r="BO1" s="274"/>
      <c r="BP1" s="274"/>
      <c r="BQ1" s="274"/>
      <c r="BR1" s="274"/>
      <c r="BS1" s="274"/>
      <c r="BT1" s="274"/>
      <c r="BU1" s="274"/>
      <c r="BV1" s="274"/>
      <c r="BW1" s="274"/>
      <c r="BX1" s="274"/>
      <c r="BY1" s="274"/>
      <c r="BZ1" s="274"/>
      <c r="CA1" s="274"/>
      <c r="CB1" s="274"/>
      <c r="CC1" s="274"/>
      <c r="CD1" s="274"/>
      <c r="CE1" s="274"/>
      <c r="CF1" s="274"/>
      <c r="CG1" s="58">
        <f>BL1+1</f>
        <v>5</v>
      </c>
      <c r="CI1" s="274" t="s">
        <v>284</v>
      </c>
      <c r="CJ1" s="274"/>
      <c r="CK1" s="274"/>
      <c r="CL1" s="274"/>
      <c r="CM1" s="274"/>
      <c r="CN1" s="274"/>
      <c r="CO1" s="274"/>
      <c r="CP1" s="274"/>
      <c r="CQ1" s="274"/>
      <c r="CR1" s="274"/>
      <c r="CS1" s="274"/>
      <c r="CT1" s="274"/>
      <c r="CU1" s="274"/>
      <c r="CV1" s="274"/>
      <c r="CW1" s="274"/>
      <c r="CX1" s="274"/>
      <c r="CY1" s="274"/>
      <c r="CZ1" s="274"/>
      <c r="DA1" s="274"/>
      <c r="DB1" s="58">
        <f>CG1+1</f>
        <v>6</v>
      </c>
      <c r="DD1" s="274" t="s">
        <v>284</v>
      </c>
      <c r="DE1" s="274"/>
      <c r="DF1" s="274"/>
      <c r="DG1" s="274"/>
      <c r="DH1" s="274"/>
      <c r="DI1" s="274"/>
      <c r="DJ1" s="274"/>
      <c r="DK1" s="274"/>
      <c r="DL1" s="274"/>
      <c r="DM1" s="274"/>
      <c r="DN1" s="274"/>
      <c r="DO1" s="274"/>
      <c r="DP1" s="274"/>
      <c r="DQ1" s="274"/>
      <c r="DR1" s="274"/>
      <c r="DS1" s="274"/>
      <c r="DT1" s="274"/>
      <c r="DU1" s="274"/>
      <c r="DV1" s="274"/>
      <c r="DW1" s="58">
        <f>DB1+1</f>
        <v>7</v>
      </c>
      <c r="DY1" s="274" t="s">
        <v>284</v>
      </c>
      <c r="DZ1" s="274"/>
      <c r="EA1" s="274"/>
      <c r="EB1" s="274"/>
      <c r="EC1" s="274"/>
      <c r="ED1" s="274"/>
      <c r="EE1" s="274"/>
      <c r="EF1" s="274"/>
      <c r="EG1" s="274"/>
      <c r="EH1" s="274"/>
      <c r="EI1" s="274"/>
      <c r="EJ1" s="274"/>
      <c r="EK1" s="274"/>
      <c r="EL1" s="274"/>
      <c r="EM1" s="274"/>
      <c r="EN1" s="274"/>
      <c r="EO1" s="274"/>
      <c r="EP1" s="274"/>
      <c r="EQ1" s="274"/>
      <c r="ER1" s="58">
        <f>DW1+1</f>
        <v>8</v>
      </c>
      <c r="ET1" s="274" t="s">
        <v>284</v>
      </c>
      <c r="EU1" s="274"/>
      <c r="EV1" s="274"/>
      <c r="EW1" s="274"/>
      <c r="EX1" s="274"/>
      <c r="EY1" s="274"/>
      <c r="EZ1" s="274"/>
      <c r="FA1" s="274"/>
      <c r="FB1" s="274"/>
      <c r="FC1" s="274"/>
      <c r="FD1" s="274"/>
      <c r="FE1" s="274"/>
      <c r="FF1" s="274"/>
      <c r="FG1" s="274"/>
      <c r="FH1" s="274"/>
      <c r="FI1" s="274"/>
      <c r="FJ1" s="274"/>
      <c r="FK1" s="274"/>
      <c r="FL1" s="274"/>
      <c r="FM1" s="58">
        <f>ER1+1</f>
        <v>9</v>
      </c>
      <c r="FO1" s="274" t="s">
        <v>284</v>
      </c>
      <c r="FP1" s="274"/>
      <c r="FQ1" s="274"/>
      <c r="FR1" s="274"/>
      <c r="FS1" s="274"/>
      <c r="FT1" s="274"/>
      <c r="FU1" s="274"/>
      <c r="FV1" s="274"/>
      <c r="FW1" s="274"/>
      <c r="FX1" s="274"/>
      <c r="FY1" s="274"/>
      <c r="FZ1" s="274"/>
      <c r="GA1" s="274"/>
      <c r="GB1" s="274"/>
      <c r="GC1" s="274"/>
      <c r="GD1" s="274"/>
      <c r="GE1" s="274"/>
      <c r="GF1" s="274"/>
      <c r="GG1" s="274"/>
      <c r="GH1" s="58">
        <f>FM1+1</f>
        <v>10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236</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68"/>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68"/>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68"/>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63" t="s">
        <v>238</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68"/>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75"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68"/>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62" t="s">
        <v>185</v>
      </c>
      <c r="M30" s="403" t="str">
        <f>IF(VLOOKUP(A1,入力用!1:1048576,41,0)="","",VLOOKUP(A1,入力用!1:1048576,41,0))</f>
        <v/>
      </c>
      <c r="N30" s="403"/>
      <c r="O30" s="403"/>
      <c r="P30" s="403"/>
      <c r="Q30" s="403"/>
      <c r="R30" s="403"/>
      <c r="S30" s="403"/>
      <c r="T30" s="404"/>
      <c r="U30" s="68"/>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68"/>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77" t="str">
        <f>IF(VLOOKUP(A1,入力用!1:1048576,44,0)="","",VLOOKUP(A1,入力用!1:1048576,44,0))</f>
        <v/>
      </c>
      <c r="K33" s="309" t="s">
        <v>189</v>
      </c>
      <c r="L33" s="309"/>
      <c r="M33" s="62" t="s">
        <v>238</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61"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68"/>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57"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68"/>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68"/>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60"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68"/>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60"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68"/>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74"/>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74"/>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74"/>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74"/>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74"/>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74"/>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68"/>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76" t="str">
        <f>IF(VLOOKUP(A1,入力用!1:1048576,74,0)="有","■有","□有")</f>
        <v>□有</v>
      </c>
      <c r="K51" s="62" t="s">
        <v>238</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75" t="str">
        <f>IF(VLOOKUP(A1,入力用!1:1048576,75,0)="有","■有","□有")</f>
        <v>□有</v>
      </c>
      <c r="K52" s="78"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68"/>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5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68"/>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68"/>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5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68"/>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68"/>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68"/>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68"/>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C1:U2"/>
    <mergeCell ref="AJ33:AO33"/>
    <mergeCell ref="X1:AP2"/>
    <mergeCell ref="AS1:BK2"/>
    <mergeCell ref="BN1:CF2"/>
    <mergeCell ref="CI1:DA2"/>
    <mergeCell ref="DD1:DV2"/>
    <mergeCell ref="DY1:EQ2"/>
    <mergeCell ref="ET1:FL2"/>
    <mergeCell ref="FO1:GG2"/>
    <mergeCell ref="GJ1:HB2"/>
    <mergeCell ref="BE33:BJ33"/>
    <mergeCell ref="BZ33:CE33"/>
    <mergeCell ref="CU33:CZ33"/>
    <mergeCell ref="DP33:DU33"/>
    <mergeCell ref="EK33:EP33"/>
    <mergeCell ref="FF33:FK33"/>
    <mergeCell ref="GA33:GF33"/>
    <mergeCell ref="GV33:HA33"/>
    <mergeCell ref="A3:D3"/>
    <mergeCell ref="V3:Y3"/>
    <mergeCell ref="AQ3:AT3"/>
    <mergeCell ref="BL3:BO3"/>
    <mergeCell ref="CG3:CJ3"/>
    <mergeCell ref="DB3:DE3"/>
    <mergeCell ref="DW3:DZ3"/>
    <mergeCell ref="ER3:EU3"/>
    <mergeCell ref="FM3:FP3"/>
    <mergeCell ref="GH3:GK3"/>
    <mergeCell ref="A31:I31"/>
    <mergeCell ref="J31:T31"/>
    <mergeCell ref="V31:AD31"/>
    <mergeCell ref="AE31:AO31"/>
    <mergeCell ref="BL31:BT31"/>
    <mergeCell ref="BU31:CE31"/>
    <mergeCell ref="AQ31:AY31"/>
    <mergeCell ref="AZ31:BJ31"/>
    <mergeCell ref="CG31:CO31"/>
    <mergeCell ref="CP31:CZ31"/>
    <mergeCell ref="DB31:DJ31"/>
    <mergeCell ref="DK31:DU31"/>
    <mergeCell ref="DW31:EE31"/>
    <mergeCell ref="EF31:EP31"/>
    <mergeCell ref="ER31:EZ31"/>
    <mergeCell ref="FA31:FK31"/>
    <mergeCell ref="FM31:FU31"/>
    <mergeCell ref="FV31:GF31"/>
    <mergeCell ref="GH31:GP31"/>
    <mergeCell ref="GH16:GL16"/>
    <mergeCell ref="GP16:GR16"/>
    <mergeCell ref="GH18:GI18"/>
    <mergeCell ref="GJ18:HA18"/>
    <mergeCell ref="GH19:HA19"/>
    <mergeCell ref="GH20:GI22"/>
    <mergeCell ref="GH23:GI25"/>
    <mergeCell ref="GH26:GI28"/>
    <mergeCell ref="GJ26:GN26"/>
    <mergeCell ref="GO26:GR26"/>
    <mergeCell ref="GS26:GU27"/>
    <mergeCell ref="GV26:HA27"/>
    <mergeCell ref="GJ27:GM27"/>
    <mergeCell ref="GN27:GR27"/>
    <mergeCell ref="GJ28:GK28"/>
    <mergeCell ref="GL28:GN28"/>
    <mergeCell ref="GE14:GF14"/>
    <mergeCell ref="GH64:GL64"/>
    <mergeCell ref="GM64:GQ64"/>
    <mergeCell ref="GR64:GV64"/>
    <mergeCell ref="GW64:HA64"/>
    <mergeCell ref="GH65:HA66"/>
    <mergeCell ref="GH67:GN67"/>
    <mergeCell ref="GP67:HB67"/>
    <mergeCell ref="GH68:GN72"/>
    <mergeCell ref="GP68:HB68"/>
    <mergeCell ref="GP69:HB69"/>
    <mergeCell ref="GP70:GW70"/>
    <mergeCell ref="GX70:HB70"/>
    <mergeCell ref="GP71:GW71"/>
    <mergeCell ref="GX71:HB71"/>
    <mergeCell ref="GP72:GQ73"/>
    <mergeCell ref="GR72:HB72"/>
    <mergeCell ref="GH73:GN73"/>
    <mergeCell ref="GR73:HB73"/>
    <mergeCell ref="GH57:GI57"/>
    <mergeCell ref="GJ57:GL57"/>
    <mergeCell ref="GM57:GP57"/>
    <mergeCell ref="GR57:GT57"/>
    <mergeCell ref="GU57:GV57"/>
    <mergeCell ref="GW57:HA57"/>
    <mergeCell ref="GH58:GI58"/>
    <mergeCell ref="GJ58:GL58"/>
    <mergeCell ref="GM58:HA58"/>
    <mergeCell ref="GH59:GI59"/>
    <mergeCell ref="GJ59:HA59"/>
    <mergeCell ref="GH60:HA60"/>
    <mergeCell ref="GH61:HA61"/>
    <mergeCell ref="GH62:GQ62"/>
    <mergeCell ref="GR62:HA62"/>
    <mergeCell ref="GH63:GL63"/>
    <mergeCell ref="GM63:GQ63"/>
    <mergeCell ref="GR63:GV63"/>
    <mergeCell ref="GW63:HA63"/>
    <mergeCell ref="GH50:HA50"/>
    <mergeCell ref="GH51:GI52"/>
    <mergeCell ref="GJ51:GP51"/>
    <mergeCell ref="GT51:HA51"/>
    <mergeCell ref="GJ52:GP52"/>
    <mergeCell ref="GU52:GY52"/>
    <mergeCell ref="GZ52:HA52"/>
    <mergeCell ref="GH53:GI53"/>
    <mergeCell ref="GJ53:HA53"/>
    <mergeCell ref="GH54:HA54"/>
    <mergeCell ref="GH55:GI55"/>
    <mergeCell ref="GJ55:GL55"/>
    <mergeCell ref="GM55:GP55"/>
    <mergeCell ref="GR55:GT55"/>
    <mergeCell ref="GU55:GV55"/>
    <mergeCell ref="GW55:HA55"/>
    <mergeCell ref="GH56:GI56"/>
    <mergeCell ref="GJ56:GL56"/>
    <mergeCell ref="GM56:HA56"/>
    <mergeCell ref="GH41:HA41"/>
    <mergeCell ref="GH42:GQ42"/>
    <mergeCell ref="GR42:HA42"/>
    <mergeCell ref="GH43:GQ43"/>
    <mergeCell ref="GR43:HA43"/>
    <mergeCell ref="GH44:GQ44"/>
    <mergeCell ref="GR44:HA44"/>
    <mergeCell ref="GH45:GQ45"/>
    <mergeCell ref="GR45:HA45"/>
    <mergeCell ref="GH46:GQ46"/>
    <mergeCell ref="GR46:HA46"/>
    <mergeCell ref="GH47:GQ47"/>
    <mergeCell ref="GR47:HA47"/>
    <mergeCell ref="GH48:GI48"/>
    <mergeCell ref="GJ48:GK48"/>
    <mergeCell ref="GL48:GZ48"/>
    <mergeCell ref="GH49:GI49"/>
    <mergeCell ref="GJ49:HA49"/>
    <mergeCell ref="GH36:HA36"/>
    <mergeCell ref="GH37:GI38"/>
    <mergeCell ref="GJ37:GL37"/>
    <mergeCell ref="GM37:GP37"/>
    <mergeCell ref="GR37:GT37"/>
    <mergeCell ref="GU37:GV37"/>
    <mergeCell ref="GW37:HA37"/>
    <mergeCell ref="GJ38:GL38"/>
    <mergeCell ref="GM38:HA38"/>
    <mergeCell ref="GH39:GI40"/>
    <mergeCell ref="GJ39:GL39"/>
    <mergeCell ref="GM39:GP39"/>
    <mergeCell ref="GR39:GT39"/>
    <mergeCell ref="GU39:GV39"/>
    <mergeCell ref="GW39:HA39"/>
    <mergeCell ref="GJ40:GL40"/>
    <mergeCell ref="GM40:HA40"/>
    <mergeCell ref="GT30:HA30"/>
    <mergeCell ref="GH32:HA32"/>
    <mergeCell ref="GH33:GI33"/>
    <mergeCell ref="GJ33:GN33"/>
    <mergeCell ref="GR33:GS33"/>
    <mergeCell ref="GH34:GI34"/>
    <mergeCell ref="GJ34:GL34"/>
    <mergeCell ref="GM34:GP34"/>
    <mergeCell ref="GR34:GT34"/>
    <mergeCell ref="GU34:GV34"/>
    <mergeCell ref="GW34:HA34"/>
    <mergeCell ref="GH35:GI35"/>
    <mergeCell ref="GJ35:GL35"/>
    <mergeCell ref="GM35:GP35"/>
    <mergeCell ref="GR35:GT35"/>
    <mergeCell ref="GU35:GV35"/>
    <mergeCell ref="GW35:HA35"/>
    <mergeCell ref="GQ31:HA31"/>
    <mergeCell ref="GO28:GP28"/>
    <mergeCell ref="GS28:GU28"/>
    <mergeCell ref="GV28:HA28"/>
    <mergeCell ref="GJ12:GR12"/>
    <mergeCell ref="GS12:GU12"/>
    <mergeCell ref="GV12:HA12"/>
    <mergeCell ref="GH13:GO13"/>
    <mergeCell ref="GP13:HA13"/>
    <mergeCell ref="GH14:GO14"/>
    <mergeCell ref="GP14:GQ14"/>
    <mergeCell ref="GR14:GY14"/>
    <mergeCell ref="GZ14:HA14"/>
    <mergeCell ref="GH15:GL15"/>
    <mergeCell ref="GM15:GO15"/>
    <mergeCell ref="GP15:GR15"/>
    <mergeCell ref="GS15:GV15"/>
    <mergeCell ref="GW15:GX15"/>
    <mergeCell ref="GY15:HA15"/>
    <mergeCell ref="GS16:HA16"/>
    <mergeCell ref="GH17:GO17"/>
    <mergeCell ref="GP17:GT17"/>
    <mergeCell ref="GU17:HA17"/>
    <mergeCell ref="FW73:GG73"/>
    <mergeCell ref="GL3:GR4"/>
    <mergeCell ref="GS3:HA3"/>
    <mergeCell ref="GH4:GJ4"/>
    <mergeCell ref="GS4:GU4"/>
    <mergeCell ref="GV4:HA4"/>
    <mergeCell ref="GI5:GL5"/>
    <mergeCell ref="GM5:GU5"/>
    <mergeCell ref="GV5:GW7"/>
    <mergeCell ref="GX5:GY7"/>
    <mergeCell ref="GZ5:GZ7"/>
    <mergeCell ref="HA5:HA7"/>
    <mergeCell ref="GI6:GL6"/>
    <mergeCell ref="GM6:GU6"/>
    <mergeCell ref="GI7:GL7"/>
    <mergeCell ref="GM7:GU7"/>
    <mergeCell ref="GH8:GI9"/>
    <mergeCell ref="GJ8:GL8"/>
    <mergeCell ref="GM8:GP8"/>
    <mergeCell ref="GQ8:GR8"/>
    <mergeCell ref="GS8:GU9"/>
    <mergeCell ref="GV8:HA9"/>
    <mergeCell ref="GJ9:GP9"/>
    <mergeCell ref="GQ9:GR9"/>
    <mergeCell ref="GH10:GI10"/>
    <mergeCell ref="GJ10:GR10"/>
    <mergeCell ref="GH11:GI11"/>
    <mergeCell ref="GJ11:GR11"/>
    <mergeCell ref="GS11:GU11"/>
    <mergeCell ref="FO53:GF53"/>
    <mergeCell ref="GV11:HA11"/>
    <mergeCell ref="GH12:GI12"/>
    <mergeCell ref="FM58:FN58"/>
    <mergeCell ref="FO58:FQ58"/>
    <mergeCell ref="FR58:GF58"/>
    <mergeCell ref="FM59:FN59"/>
    <mergeCell ref="FO59:GF59"/>
    <mergeCell ref="FM60:GF60"/>
    <mergeCell ref="FM61:GF61"/>
    <mergeCell ref="FM62:FV62"/>
    <mergeCell ref="FW62:GF62"/>
    <mergeCell ref="FM63:FQ63"/>
    <mergeCell ref="FR63:FV63"/>
    <mergeCell ref="FW63:GA63"/>
    <mergeCell ref="GB63:GF63"/>
    <mergeCell ref="FM64:FQ64"/>
    <mergeCell ref="FR64:FV64"/>
    <mergeCell ref="FW64:GA64"/>
    <mergeCell ref="GB64:GF64"/>
    <mergeCell ref="FM55:FN55"/>
    <mergeCell ref="FO55:FQ55"/>
    <mergeCell ref="FR55:FU55"/>
    <mergeCell ref="FW55:FY55"/>
    <mergeCell ref="FZ55:GA55"/>
    <mergeCell ref="GB55:GF55"/>
    <mergeCell ref="FM56:FN56"/>
    <mergeCell ref="FO56:FQ56"/>
    <mergeCell ref="FR56:GF56"/>
    <mergeCell ref="FM57:FN57"/>
    <mergeCell ref="FO57:FQ57"/>
    <mergeCell ref="FR57:FU57"/>
    <mergeCell ref="FW57:FY57"/>
    <mergeCell ref="FZ57:GA57"/>
    <mergeCell ref="GB57:GF57"/>
    <mergeCell ref="FM44:FV44"/>
    <mergeCell ref="FW44:GF44"/>
    <mergeCell ref="FM45:FV45"/>
    <mergeCell ref="FW45:GF45"/>
    <mergeCell ref="FM46:FV46"/>
    <mergeCell ref="FW46:GF46"/>
    <mergeCell ref="FM47:FV47"/>
    <mergeCell ref="FW47:GF47"/>
    <mergeCell ref="FM48:FN48"/>
    <mergeCell ref="FO48:FP48"/>
    <mergeCell ref="FQ48:GE48"/>
    <mergeCell ref="FM49:FN49"/>
    <mergeCell ref="FO49:GF49"/>
    <mergeCell ref="FM50:GF50"/>
    <mergeCell ref="FM51:FN52"/>
    <mergeCell ref="FO51:FU51"/>
    <mergeCell ref="FO37:FQ37"/>
    <mergeCell ref="FR37:FU37"/>
    <mergeCell ref="FW37:FY37"/>
    <mergeCell ref="FZ37:GA37"/>
    <mergeCell ref="GB37:GF37"/>
    <mergeCell ref="FO38:FQ38"/>
    <mergeCell ref="FR38:GF38"/>
    <mergeCell ref="FM39:FN40"/>
    <mergeCell ref="FO39:FQ39"/>
    <mergeCell ref="FR39:FU39"/>
    <mergeCell ref="FW39:FY39"/>
    <mergeCell ref="FZ39:GA39"/>
    <mergeCell ref="GB39:GF39"/>
    <mergeCell ref="FO40:FQ40"/>
    <mergeCell ref="FR40:GF40"/>
    <mergeCell ref="FM41:GF41"/>
    <mergeCell ref="FM54:GF54"/>
    <mergeCell ref="FM15:FQ15"/>
    <mergeCell ref="GB15:GC15"/>
    <mergeCell ref="GD15:GF15"/>
    <mergeCell ref="FM16:FQ16"/>
    <mergeCell ref="FU16:FW16"/>
    <mergeCell ref="FX16:GF16"/>
    <mergeCell ref="FM17:FT17"/>
    <mergeCell ref="FU17:FY17"/>
    <mergeCell ref="FZ17:GF17"/>
    <mergeCell ref="FM18:FN18"/>
    <mergeCell ref="FO18:GF18"/>
    <mergeCell ref="FM19:GF19"/>
    <mergeCell ref="FM20:FN22"/>
    <mergeCell ref="FM23:FN25"/>
    <mergeCell ref="FR8:FU8"/>
    <mergeCell ref="FV8:FW8"/>
    <mergeCell ref="FX8:FZ9"/>
    <mergeCell ref="GA8:GF9"/>
    <mergeCell ref="FO9:FU9"/>
    <mergeCell ref="FV9:FW9"/>
    <mergeCell ref="FM10:FN10"/>
    <mergeCell ref="FO10:FW10"/>
    <mergeCell ref="FM11:FN11"/>
    <mergeCell ref="FO11:FW11"/>
    <mergeCell ref="FX11:FZ11"/>
    <mergeCell ref="GA11:GF11"/>
    <mergeCell ref="FM12:FN12"/>
    <mergeCell ref="FO12:FW12"/>
    <mergeCell ref="GA12:GF12"/>
    <mergeCell ref="FO22:GF22"/>
    <mergeCell ref="FO23:GF23"/>
    <mergeCell ref="FO24:GF24"/>
    <mergeCell ref="FQ3:FW4"/>
    <mergeCell ref="FX3:GF3"/>
    <mergeCell ref="FM4:FO4"/>
    <mergeCell ref="FX4:FZ4"/>
    <mergeCell ref="GA4:GF4"/>
    <mergeCell ref="FM5:FM7"/>
    <mergeCell ref="FN5:FQ5"/>
    <mergeCell ref="FR5:FZ5"/>
    <mergeCell ref="GA5:GB7"/>
    <mergeCell ref="GC5:GD7"/>
    <mergeCell ref="GE5:GE7"/>
    <mergeCell ref="GF5:GF7"/>
    <mergeCell ref="FN6:FQ6"/>
    <mergeCell ref="FR6:FZ6"/>
    <mergeCell ref="FN7:FQ7"/>
    <mergeCell ref="FR7:FZ7"/>
    <mergeCell ref="FX10:FY10"/>
    <mergeCell ref="FZ10:GA10"/>
    <mergeCell ref="GB10:GC10"/>
    <mergeCell ref="GD10:GF10"/>
    <mergeCell ref="ER63:EV63"/>
    <mergeCell ref="EW63:FA63"/>
    <mergeCell ref="FB63:FF63"/>
    <mergeCell ref="FG63:FK63"/>
    <mergeCell ref="ER64:EV64"/>
    <mergeCell ref="EW64:FA64"/>
    <mergeCell ref="FB64:FF64"/>
    <mergeCell ref="FG64:FK64"/>
    <mergeCell ref="ER65:FK66"/>
    <mergeCell ref="ER67:EX67"/>
    <mergeCell ref="EZ67:FL67"/>
    <mergeCell ref="ER68:EX72"/>
    <mergeCell ref="EZ68:FL68"/>
    <mergeCell ref="EZ69:FL69"/>
    <mergeCell ref="EZ70:FG70"/>
    <mergeCell ref="FH70:FL70"/>
    <mergeCell ref="EZ71:FG71"/>
    <mergeCell ref="FH71:FL71"/>
    <mergeCell ref="EZ72:FA73"/>
    <mergeCell ref="FB72:FL72"/>
    <mergeCell ref="ER73:EX73"/>
    <mergeCell ref="FB73:FL73"/>
    <mergeCell ref="ER56:ES56"/>
    <mergeCell ref="ET56:EV56"/>
    <mergeCell ref="EW56:FK56"/>
    <mergeCell ref="ER57:ES57"/>
    <mergeCell ref="ET57:EV57"/>
    <mergeCell ref="EW57:EZ57"/>
    <mergeCell ref="FB57:FD57"/>
    <mergeCell ref="FE57:FF57"/>
    <mergeCell ref="FG57:FK57"/>
    <mergeCell ref="ER58:ES58"/>
    <mergeCell ref="ET58:EV58"/>
    <mergeCell ref="EW58:FK58"/>
    <mergeCell ref="ER59:ES59"/>
    <mergeCell ref="ET59:FK59"/>
    <mergeCell ref="ER60:FK60"/>
    <mergeCell ref="ER61:FK61"/>
    <mergeCell ref="ER62:FA62"/>
    <mergeCell ref="FB62:FK62"/>
    <mergeCell ref="ET48:EU48"/>
    <mergeCell ref="EV48:FJ48"/>
    <mergeCell ref="ER49:ES49"/>
    <mergeCell ref="ET49:FK49"/>
    <mergeCell ref="ER50:FK50"/>
    <mergeCell ref="ER51:ES52"/>
    <mergeCell ref="ET51:EZ51"/>
    <mergeCell ref="FD51:FK51"/>
    <mergeCell ref="ET52:EZ52"/>
    <mergeCell ref="FE52:FI52"/>
    <mergeCell ref="FJ52:FK52"/>
    <mergeCell ref="ER53:ES53"/>
    <mergeCell ref="ET53:FK53"/>
    <mergeCell ref="ER54:FK54"/>
    <mergeCell ref="ER55:ES55"/>
    <mergeCell ref="ET55:EV55"/>
    <mergeCell ref="EW55:EZ55"/>
    <mergeCell ref="FB55:FD55"/>
    <mergeCell ref="FE55:FF55"/>
    <mergeCell ref="FG55:FK55"/>
    <mergeCell ref="ER29:FK29"/>
    <mergeCell ref="ER39:ES40"/>
    <mergeCell ref="ET39:EV39"/>
    <mergeCell ref="EW39:EZ39"/>
    <mergeCell ref="FB39:FD39"/>
    <mergeCell ref="FE39:FF39"/>
    <mergeCell ref="FG39:FK39"/>
    <mergeCell ref="ET40:EV40"/>
    <mergeCell ref="EW40:FK40"/>
    <mergeCell ref="ER41:FK41"/>
    <mergeCell ref="ER42:FA42"/>
    <mergeCell ref="FB42:FK42"/>
    <mergeCell ref="ER43:FA43"/>
    <mergeCell ref="FB43:FK43"/>
    <mergeCell ref="ER44:FA44"/>
    <mergeCell ref="FB44:FK44"/>
    <mergeCell ref="ER45:FA45"/>
    <mergeCell ref="FB45:FK45"/>
    <mergeCell ref="ER30:ES30"/>
    <mergeCell ref="EV30:EX30"/>
    <mergeCell ref="ER32:FK32"/>
    <mergeCell ref="ER33:ES33"/>
    <mergeCell ref="ET33:EX33"/>
    <mergeCell ref="FB33:FC33"/>
    <mergeCell ref="ER34:ES34"/>
    <mergeCell ref="ET34:EV34"/>
    <mergeCell ref="EW34:EZ34"/>
    <mergeCell ref="ER35:ES35"/>
    <mergeCell ref="ET35:EV35"/>
    <mergeCell ref="EW35:EZ35"/>
    <mergeCell ref="ER36:FK36"/>
    <mergeCell ref="EW37:EZ37"/>
    <mergeCell ref="FJ14:FK14"/>
    <mergeCell ref="ER15:EV15"/>
    <mergeCell ref="EW15:EY15"/>
    <mergeCell ref="EZ15:FB15"/>
    <mergeCell ref="FC15:FF15"/>
    <mergeCell ref="FG15:FH15"/>
    <mergeCell ref="ER20:ES22"/>
    <mergeCell ref="ER23:ES25"/>
    <mergeCell ref="ER26:ES28"/>
    <mergeCell ref="ET26:EX26"/>
    <mergeCell ref="EY26:FB26"/>
    <mergeCell ref="FC26:FE27"/>
    <mergeCell ref="FF26:FK27"/>
    <mergeCell ref="ET27:EW27"/>
    <mergeCell ref="EX27:FB27"/>
    <mergeCell ref="ET28:EU28"/>
    <mergeCell ref="EV28:EX28"/>
    <mergeCell ref="EY28:EZ28"/>
    <mergeCell ref="FC28:FE28"/>
    <mergeCell ref="FF28:FK28"/>
    <mergeCell ref="ER17:EY17"/>
    <mergeCell ref="EZ17:FD17"/>
    <mergeCell ref="FE17:FK17"/>
    <mergeCell ref="ET20:FK20"/>
    <mergeCell ref="ET21:FK21"/>
    <mergeCell ref="ET22:FK22"/>
    <mergeCell ref="ET23:FK23"/>
    <mergeCell ref="ET24:FK24"/>
    <mergeCell ref="ET25:FK25"/>
    <mergeCell ref="DW60:EP60"/>
    <mergeCell ref="DW61:EP61"/>
    <mergeCell ref="DW62:EF62"/>
    <mergeCell ref="EG62:EP62"/>
    <mergeCell ref="DW63:EA63"/>
    <mergeCell ref="EB63:EF63"/>
    <mergeCell ref="EG63:EK63"/>
    <mergeCell ref="EL63:EP63"/>
    <mergeCell ref="DW64:EA64"/>
    <mergeCell ref="EB64:EF64"/>
    <mergeCell ref="EG64:EK64"/>
    <mergeCell ref="EL64:EP64"/>
    <mergeCell ref="DW65:EP66"/>
    <mergeCell ref="DW67:EC67"/>
    <mergeCell ref="EE67:EQ67"/>
    <mergeCell ref="DW68:EC72"/>
    <mergeCell ref="EE68:EQ68"/>
    <mergeCell ref="EE69:EQ69"/>
    <mergeCell ref="EE70:EL70"/>
    <mergeCell ref="EM70:EQ70"/>
    <mergeCell ref="EE71:EL71"/>
    <mergeCell ref="EM71:EQ71"/>
    <mergeCell ref="EE72:EF73"/>
    <mergeCell ref="EG72:EQ72"/>
    <mergeCell ref="DW73:EC73"/>
    <mergeCell ref="EG73:EQ73"/>
    <mergeCell ref="EB55:EE55"/>
    <mergeCell ref="EG55:EI55"/>
    <mergeCell ref="EJ55:EK55"/>
    <mergeCell ref="EL55:EP55"/>
    <mergeCell ref="DW56:DX56"/>
    <mergeCell ref="DY56:EA56"/>
    <mergeCell ref="EB56:EP56"/>
    <mergeCell ref="DW57:DX57"/>
    <mergeCell ref="DY57:EA57"/>
    <mergeCell ref="EB57:EE57"/>
    <mergeCell ref="EG57:EI57"/>
    <mergeCell ref="EJ57:EK57"/>
    <mergeCell ref="EL57:EP57"/>
    <mergeCell ref="DW58:DX58"/>
    <mergeCell ref="DY58:EA58"/>
    <mergeCell ref="EB58:EP58"/>
    <mergeCell ref="DW59:DX59"/>
    <mergeCell ref="DY59:EP59"/>
    <mergeCell ref="EJ39:EK39"/>
    <mergeCell ref="EL39:EP39"/>
    <mergeCell ref="DY40:EA40"/>
    <mergeCell ref="EB40:EP40"/>
    <mergeCell ref="DW41:EP41"/>
    <mergeCell ref="DW42:EF42"/>
    <mergeCell ref="EG42:EP42"/>
    <mergeCell ref="DW43:EF43"/>
    <mergeCell ref="EG43:EP43"/>
    <mergeCell ref="DW44:EF44"/>
    <mergeCell ref="EG44:EP44"/>
    <mergeCell ref="DW45:EF45"/>
    <mergeCell ref="EG45:EP45"/>
    <mergeCell ref="DW50:EP50"/>
    <mergeCell ref="DW51:DX52"/>
    <mergeCell ref="DY51:EE51"/>
    <mergeCell ref="EI51:EP51"/>
    <mergeCell ref="DY52:EE52"/>
    <mergeCell ref="EJ52:EN52"/>
    <mergeCell ref="EO52:EP52"/>
    <mergeCell ref="DW49:DX49"/>
    <mergeCell ref="DY49:EP49"/>
    <mergeCell ref="EH26:EJ27"/>
    <mergeCell ref="EK26:EP27"/>
    <mergeCell ref="DY27:EB27"/>
    <mergeCell ref="EC27:EG27"/>
    <mergeCell ref="DY28:DZ28"/>
    <mergeCell ref="EA28:EC28"/>
    <mergeCell ref="ED28:EE28"/>
    <mergeCell ref="EH28:EJ28"/>
    <mergeCell ref="EK28:EP28"/>
    <mergeCell ref="DW34:DX34"/>
    <mergeCell ref="DY34:EA34"/>
    <mergeCell ref="EB34:EE34"/>
    <mergeCell ref="EG34:EI34"/>
    <mergeCell ref="EJ34:EK34"/>
    <mergeCell ref="EL34:EP34"/>
    <mergeCell ref="DW35:DX35"/>
    <mergeCell ref="DY35:EA35"/>
    <mergeCell ref="EB35:EE35"/>
    <mergeCell ref="EG35:EI35"/>
    <mergeCell ref="EJ35:EK35"/>
    <mergeCell ref="EL35:EP35"/>
    <mergeCell ref="EH3:EP3"/>
    <mergeCell ref="DW4:DY4"/>
    <mergeCell ref="EH4:EJ4"/>
    <mergeCell ref="EK4:EP4"/>
    <mergeCell ref="DW5:DW7"/>
    <mergeCell ref="DX5:EA5"/>
    <mergeCell ref="EB5:EJ5"/>
    <mergeCell ref="EK5:EL7"/>
    <mergeCell ref="EM5:EN7"/>
    <mergeCell ref="EO5:EO7"/>
    <mergeCell ref="EP5:EP7"/>
    <mergeCell ref="DX6:EA6"/>
    <mergeCell ref="EB6:EJ6"/>
    <mergeCell ref="DX7:EA7"/>
    <mergeCell ref="EB7:EJ7"/>
    <mergeCell ref="DW8:DX9"/>
    <mergeCell ref="DY8:EA8"/>
    <mergeCell ref="EB8:EE8"/>
    <mergeCell ref="EF8:EG8"/>
    <mergeCell ref="EH8:EJ9"/>
    <mergeCell ref="EK8:EP9"/>
    <mergeCell ref="DY9:EE9"/>
    <mergeCell ref="EF9:EG9"/>
    <mergeCell ref="DB59:DC59"/>
    <mergeCell ref="DD59:DU59"/>
    <mergeCell ref="DB60:DU60"/>
    <mergeCell ref="DB61:DU61"/>
    <mergeCell ref="DB62:DK62"/>
    <mergeCell ref="DL62:DU62"/>
    <mergeCell ref="DB63:DF63"/>
    <mergeCell ref="DL63:DP63"/>
    <mergeCell ref="DB64:DF64"/>
    <mergeCell ref="DL64:DP64"/>
    <mergeCell ref="DG63:DK63"/>
    <mergeCell ref="DG64:DK64"/>
    <mergeCell ref="DO57:DP57"/>
    <mergeCell ref="DQ63:DU63"/>
    <mergeCell ref="DQ64:DU64"/>
    <mergeCell ref="DL73:DV73"/>
    <mergeCell ref="EA3:EG4"/>
    <mergeCell ref="DW10:DX10"/>
    <mergeCell ref="DY10:EG10"/>
    <mergeCell ref="DW11:DX11"/>
    <mergeCell ref="DY11:EG11"/>
    <mergeCell ref="DD49:DU49"/>
    <mergeCell ref="ED26:EG26"/>
    <mergeCell ref="DW39:DX40"/>
    <mergeCell ref="DY39:EA39"/>
    <mergeCell ref="EB39:EE39"/>
    <mergeCell ref="EG39:EI39"/>
    <mergeCell ref="DW53:DX53"/>
    <mergeCell ref="DY53:EP53"/>
    <mergeCell ref="DW54:EP54"/>
    <mergeCell ref="DW55:DX55"/>
    <mergeCell ref="DY55:EA55"/>
    <mergeCell ref="DB54:DU54"/>
    <mergeCell ref="DB55:DC55"/>
    <mergeCell ref="DD55:DF55"/>
    <mergeCell ref="DG55:DJ55"/>
    <mergeCell ref="DL55:DN55"/>
    <mergeCell ref="DQ55:DU55"/>
    <mergeCell ref="DB56:DC56"/>
    <mergeCell ref="DD56:DF56"/>
    <mergeCell ref="DG56:DU56"/>
    <mergeCell ref="DO55:DP55"/>
    <mergeCell ref="DB57:DC57"/>
    <mergeCell ref="DD57:DF57"/>
    <mergeCell ref="DG57:DJ57"/>
    <mergeCell ref="DL57:DN57"/>
    <mergeCell ref="DQ57:DU57"/>
    <mergeCell ref="DB58:DC58"/>
    <mergeCell ref="DD58:DF58"/>
    <mergeCell ref="DG58:DU58"/>
    <mergeCell ref="DB43:DK43"/>
    <mergeCell ref="DL43:DU43"/>
    <mergeCell ref="DB44:DK44"/>
    <mergeCell ref="DL44:DU44"/>
    <mergeCell ref="DB45:DK45"/>
    <mergeCell ref="DL45:DU45"/>
    <mergeCell ref="DB46:DK46"/>
    <mergeCell ref="DL46:DU46"/>
    <mergeCell ref="DO39:DP39"/>
    <mergeCell ref="DB50:DU50"/>
    <mergeCell ref="DB51:DC52"/>
    <mergeCell ref="DD51:DJ51"/>
    <mergeCell ref="DN51:DU51"/>
    <mergeCell ref="DD52:DJ52"/>
    <mergeCell ref="DO52:DS52"/>
    <mergeCell ref="DT52:DU52"/>
    <mergeCell ref="DB53:DC53"/>
    <mergeCell ref="DD53:DU53"/>
    <mergeCell ref="DP26:DU27"/>
    <mergeCell ref="DD27:DG27"/>
    <mergeCell ref="DH27:DL27"/>
    <mergeCell ref="DD28:DE28"/>
    <mergeCell ref="DF28:DH28"/>
    <mergeCell ref="DI28:DJ28"/>
    <mergeCell ref="DM28:DO28"/>
    <mergeCell ref="DP28:DU28"/>
    <mergeCell ref="DB39:DC40"/>
    <mergeCell ref="DD39:DF39"/>
    <mergeCell ref="DG39:DJ39"/>
    <mergeCell ref="DL39:DN39"/>
    <mergeCell ref="DQ39:DU39"/>
    <mergeCell ref="DD40:DF40"/>
    <mergeCell ref="DG40:DU40"/>
    <mergeCell ref="DB41:DU41"/>
    <mergeCell ref="DB42:DK42"/>
    <mergeCell ref="DL42:DU42"/>
    <mergeCell ref="DD38:DF38"/>
    <mergeCell ref="DK30:DL30"/>
    <mergeCell ref="DN30:DU30"/>
    <mergeCell ref="DB32:DU32"/>
    <mergeCell ref="DB33:DC33"/>
    <mergeCell ref="DD33:DH33"/>
    <mergeCell ref="DL33:DM33"/>
    <mergeCell ref="DO34:DP34"/>
    <mergeCell ref="DO35:DP35"/>
    <mergeCell ref="DB34:DC34"/>
    <mergeCell ref="DD34:DF34"/>
    <mergeCell ref="DQ37:DU37"/>
    <mergeCell ref="DP8:DU9"/>
    <mergeCell ref="DD9:DJ9"/>
    <mergeCell ref="DK9:DL9"/>
    <mergeCell ref="DB10:DC10"/>
    <mergeCell ref="DD10:DL10"/>
    <mergeCell ref="DB11:DC11"/>
    <mergeCell ref="DD11:DL11"/>
    <mergeCell ref="DM11:DO11"/>
    <mergeCell ref="DP11:DU11"/>
    <mergeCell ref="DB12:DC12"/>
    <mergeCell ref="DD12:DL12"/>
    <mergeCell ref="DM12:DO12"/>
    <mergeCell ref="DP12:DU12"/>
    <mergeCell ref="DB13:DI13"/>
    <mergeCell ref="DJ13:DU13"/>
    <mergeCell ref="DJ16:DL16"/>
    <mergeCell ref="DM16:DU16"/>
    <mergeCell ref="DQ10:DR10"/>
    <mergeCell ref="DS10:DU10"/>
    <mergeCell ref="CG65:CZ66"/>
    <mergeCell ref="CG67:CM67"/>
    <mergeCell ref="CO67:DA67"/>
    <mergeCell ref="CG68:CM72"/>
    <mergeCell ref="CO68:DA68"/>
    <mergeCell ref="CO69:DA69"/>
    <mergeCell ref="CO70:CV70"/>
    <mergeCell ref="CW70:DA70"/>
    <mergeCell ref="CO71:CV71"/>
    <mergeCell ref="CW71:DA71"/>
    <mergeCell ref="CO72:CP73"/>
    <mergeCell ref="CQ72:DA72"/>
    <mergeCell ref="CG73:CM73"/>
    <mergeCell ref="CQ73:DA73"/>
    <mergeCell ref="DF3:DL4"/>
    <mergeCell ref="DM3:DU3"/>
    <mergeCell ref="DB4:DD4"/>
    <mergeCell ref="DP4:DU4"/>
    <mergeCell ref="DB5:DB7"/>
    <mergeCell ref="DC5:DF5"/>
    <mergeCell ref="DG5:DO5"/>
    <mergeCell ref="DP5:DQ7"/>
    <mergeCell ref="DR5:DS7"/>
    <mergeCell ref="DT5:DT7"/>
    <mergeCell ref="DU5:DU7"/>
    <mergeCell ref="DC6:DF6"/>
    <mergeCell ref="DG6:DO6"/>
    <mergeCell ref="DC7:DF7"/>
    <mergeCell ref="DG7:DO7"/>
    <mergeCell ref="DB8:DC9"/>
    <mergeCell ref="DD8:DF8"/>
    <mergeCell ref="CV57:CZ57"/>
    <mergeCell ref="CG53:CH53"/>
    <mergeCell ref="CI53:CZ53"/>
    <mergeCell ref="CG58:CH58"/>
    <mergeCell ref="CI58:CK58"/>
    <mergeCell ref="CL58:CZ58"/>
    <mergeCell ref="CG59:CH59"/>
    <mergeCell ref="CI59:CZ59"/>
    <mergeCell ref="CG60:CZ60"/>
    <mergeCell ref="CG54:CZ54"/>
    <mergeCell ref="CG61:CZ61"/>
    <mergeCell ref="CG62:CP62"/>
    <mergeCell ref="CQ62:CZ62"/>
    <mergeCell ref="CG63:CK63"/>
    <mergeCell ref="CL63:CP63"/>
    <mergeCell ref="CQ63:CU63"/>
    <mergeCell ref="CV63:CZ63"/>
    <mergeCell ref="CG64:CK64"/>
    <mergeCell ref="CL64:CP64"/>
    <mergeCell ref="CQ64:CU64"/>
    <mergeCell ref="CV64:CZ64"/>
    <mergeCell ref="CL55:CO55"/>
    <mergeCell ref="CQ55:CS55"/>
    <mergeCell ref="CV55:CZ55"/>
    <mergeCell ref="CG56:CH56"/>
    <mergeCell ref="CI56:CK56"/>
    <mergeCell ref="CL56:CZ56"/>
    <mergeCell ref="CG57:CH57"/>
    <mergeCell ref="CI57:CK57"/>
    <mergeCell ref="CL57:CO57"/>
    <mergeCell ref="CQ57:CS57"/>
    <mergeCell ref="CT55:CU55"/>
    <mergeCell ref="CG55:CH55"/>
    <mergeCell ref="CI38:CK38"/>
    <mergeCell ref="CL38:CZ38"/>
    <mergeCell ref="CG44:CP44"/>
    <mergeCell ref="CQ44:CZ44"/>
    <mergeCell ref="CG45:CP45"/>
    <mergeCell ref="CQ45:CZ45"/>
    <mergeCell ref="CG46:CP46"/>
    <mergeCell ref="CQ46:CZ46"/>
    <mergeCell ref="CG47:CP47"/>
    <mergeCell ref="CQ47:CZ47"/>
    <mergeCell ref="CG48:CH48"/>
    <mergeCell ref="CI48:CJ48"/>
    <mergeCell ref="CK48:CY48"/>
    <mergeCell ref="CG49:CH49"/>
    <mergeCell ref="CI49:CZ49"/>
    <mergeCell ref="CG50:CZ50"/>
    <mergeCell ref="CG51:CH52"/>
    <mergeCell ref="CI51:CO51"/>
    <mergeCell ref="CS51:CZ51"/>
    <mergeCell ref="CI52:CO52"/>
    <mergeCell ref="CT52:CX52"/>
    <mergeCell ref="CY52:CZ52"/>
    <mergeCell ref="CG16:CK16"/>
    <mergeCell ref="CO16:CQ16"/>
    <mergeCell ref="CR16:CZ16"/>
    <mergeCell ref="CG17:CN17"/>
    <mergeCell ref="CO17:CS17"/>
    <mergeCell ref="CT17:CZ17"/>
    <mergeCell ref="CG18:CH18"/>
    <mergeCell ref="CI18:CZ18"/>
    <mergeCell ref="CG19:CZ19"/>
    <mergeCell ref="CG20:CH22"/>
    <mergeCell ref="CG23:CH25"/>
    <mergeCell ref="CG26:CH28"/>
    <mergeCell ref="CI26:CM26"/>
    <mergeCell ref="CN26:CQ26"/>
    <mergeCell ref="CR26:CT27"/>
    <mergeCell ref="CU26:CZ27"/>
    <mergeCell ref="CI27:CL27"/>
    <mergeCell ref="CM27:CQ27"/>
    <mergeCell ref="CI28:CJ28"/>
    <mergeCell ref="CN28:CO28"/>
    <mergeCell ref="CR28:CT28"/>
    <mergeCell ref="CU28:CZ28"/>
    <mergeCell ref="CK28:CM28"/>
    <mergeCell ref="CL8:CO8"/>
    <mergeCell ref="CP8:CQ8"/>
    <mergeCell ref="CP9:CQ9"/>
    <mergeCell ref="CG10:CH10"/>
    <mergeCell ref="CI10:CQ10"/>
    <mergeCell ref="CG11:CH11"/>
    <mergeCell ref="CI11:CQ11"/>
    <mergeCell ref="CR11:CT11"/>
    <mergeCell ref="CU11:CZ11"/>
    <mergeCell ref="CG12:CH12"/>
    <mergeCell ref="CI12:CQ12"/>
    <mergeCell ref="CR12:CT12"/>
    <mergeCell ref="CU12:CZ12"/>
    <mergeCell ref="CG13:CN13"/>
    <mergeCell ref="CO13:CZ13"/>
    <mergeCell ref="CG14:CN14"/>
    <mergeCell ref="CO14:CP14"/>
    <mergeCell ref="CQ14:CX14"/>
    <mergeCell ref="CY14:CZ14"/>
    <mergeCell ref="BL67:BR67"/>
    <mergeCell ref="BT67:CF67"/>
    <mergeCell ref="BL68:BR72"/>
    <mergeCell ref="BT68:CF68"/>
    <mergeCell ref="BT69:CF69"/>
    <mergeCell ref="BT70:CA70"/>
    <mergeCell ref="CB70:CF70"/>
    <mergeCell ref="BT71:CA71"/>
    <mergeCell ref="CB71:CF71"/>
    <mergeCell ref="BT72:BU73"/>
    <mergeCell ref="BV72:CF72"/>
    <mergeCell ref="BL73:BR73"/>
    <mergeCell ref="BV73:CF73"/>
    <mergeCell ref="BL64:BP64"/>
    <mergeCell ref="CK3:CQ4"/>
    <mergeCell ref="CR3:CZ3"/>
    <mergeCell ref="CG4:CI4"/>
    <mergeCell ref="CR4:CT4"/>
    <mergeCell ref="CU4:CZ4"/>
    <mergeCell ref="CG5:CG7"/>
    <mergeCell ref="CH5:CK5"/>
    <mergeCell ref="CL5:CT5"/>
    <mergeCell ref="CU5:CV7"/>
    <mergeCell ref="CW5:CX7"/>
    <mergeCell ref="CY5:CY7"/>
    <mergeCell ref="CZ5:CZ7"/>
    <mergeCell ref="CH6:CK6"/>
    <mergeCell ref="CL6:CT6"/>
    <mergeCell ref="CH7:CK7"/>
    <mergeCell ref="CL7:CT7"/>
    <mergeCell ref="CG8:CH9"/>
    <mergeCell ref="CI8:CK8"/>
    <mergeCell ref="BN58:BP58"/>
    <mergeCell ref="BQ58:CE58"/>
    <mergeCell ref="BL59:BM59"/>
    <mergeCell ref="BN59:CE59"/>
    <mergeCell ref="BL60:CE60"/>
    <mergeCell ref="BL61:CE61"/>
    <mergeCell ref="BL62:BU62"/>
    <mergeCell ref="BV62:CE62"/>
    <mergeCell ref="BL58:BM58"/>
    <mergeCell ref="BQ63:BU63"/>
    <mergeCell ref="BV63:BZ63"/>
    <mergeCell ref="CA63:CE63"/>
    <mergeCell ref="BL63:BP63"/>
    <mergeCell ref="BQ64:BU64"/>
    <mergeCell ref="BV64:BZ64"/>
    <mergeCell ref="CA64:CE64"/>
    <mergeCell ref="BL65:CE66"/>
    <mergeCell ref="BL53:BM53"/>
    <mergeCell ref="BN53:CE53"/>
    <mergeCell ref="BL54:CE54"/>
    <mergeCell ref="BL55:BM55"/>
    <mergeCell ref="BN55:BP55"/>
    <mergeCell ref="BQ55:BT55"/>
    <mergeCell ref="BV55:BX55"/>
    <mergeCell ref="BY55:BZ55"/>
    <mergeCell ref="CA55:CE55"/>
    <mergeCell ref="BL56:BM56"/>
    <mergeCell ref="BN56:BP56"/>
    <mergeCell ref="BQ56:CE56"/>
    <mergeCell ref="BL57:BM57"/>
    <mergeCell ref="BN57:BP57"/>
    <mergeCell ref="BQ57:BT57"/>
    <mergeCell ref="BV57:BX57"/>
    <mergeCell ref="BY57:BZ57"/>
    <mergeCell ref="CA57:CE57"/>
    <mergeCell ref="BL45:BU45"/>
    <mergeCell ref="BV45:CE45"/>
    <mergeCell ref="BL46:BU46"/>
    <mergeCell ref="BV46:CE46"/>
    <mergeCell ref="BL47:BU47"/>
    <mergeCell ref="BV47:CE47"/>
    <mergeCell ref="BL48:BM48"/>
    <mergeCell ref="BN48:BO48"/>
    <mergeCell ref="BP48:CD48"/>
    <mergeCell ref="BL49:BM49"/>
    <mergeCell ref="BN49:CE49"/>
    <mergeCell ref="BL50:CE50"/>
    <mergeCell ref="BL51:BM52"/>
    <mergeCell ref="BN51:BT51"/>
    <mergeCell ref="BX51:CE51"/>
    <mergeCell ref="BN52:BT52"/>
    <mergeCell ref="BY52:CC52"/>
    <mergeCell ref="CD52:CE52"/>
    <mergeCell ref="BN12:BV12"/>
    <mergeCell ref="BW12:BY12"/>
    <mergeCell ref="BZ12:CE12"/>
    <mergeCell ref="BL13:BS13"/>
    <mergeCell ref="BT13:CE13"/>
    <mergeCell ref="BL14:BS14"/>
    <mergeCell ref="BT14:BU14"/>
    <mergeCell ref="BV14:CC14"/>
    <mergeCell ref="CD14:CE14"/>
    <mergeCell ref="BZ28:CE28"/>
    <mergeCell ref="CA10:CB10"/>
    <mergeCell ref="CC10:CE10"/>
    <mergeCell ref="BL26:BM28"/>
    <mergeCell ref="BN26:BR26"/>
    <mergeCell ref="BS26:BV26"/>
    <mergeCell ref="BW26:BY27"/>
    <mergeCell ref="BZ26:CE27"/>
    <mergeCell ref="BN27:BQ27"/>
    <mergeCell ref="BR27:BV27"/>
    <mergeCell ref="BP28:BR28"/>
    <mergeCell ref="BS28:BT28"/>
    <mergeCell ref="BW28:BY28"/>
    <mergeCell ref="AQ67:AW67"/>
    <mergeCell ref="AY67:BK67"/>
    <mergeCell ref="AQ68:AW72"/>
    <mergeCell ref="AY68:BK68"/>
    <mergeCell ref="AY69:BK69"/>
    <mergeCell ref="AY70:BF70"/>
    <mergeCell ref="BG70:BK70"/>
    <mergeCell ref="AY71:BF71"/>
    <mergeCell ref="BG71:BK71"/>
    <mergeCell ref="AY72:AZ73"/>
    <mergeCell ref="BA72:BK72"/>
    <mergeCell ref="AQ73:AW73"/>
    <mergeCell ref="BA73:BK73"/>
    <mergeCell ref="BP3:BV4"/>
    <mergeCell ref="BW3:CE3"/>
    <mergeCell ref="BL4:BN4"/>
    <mergeCell ref="BW4:BY4"/>
    <mergeCell ref="BZ4:CE4"/>
    <mergeCell ref="BL5:BL7"/>
    <mergeCell ref="BM5:BP5"/>
    <mergeCell ref="BQ5:BY5"/>
    <mergeCell ref="BZ5:CA7"/>
    <mergeCell ref="CB5:CC7"/>
    <mergeCell ref="CD5:CD7"/>
    <mergeCell ref="CE5:CE7"/>
    <mergeCell ref="BM6:BP6"/>
    <mergeCell ref="BQ6:BY6"/>
    <mergeCell ref="BM7:BP7"/>
    <mergeCell ref="BQ7:BY7"/>
    <mergeCell ref="BL8:BM9"/>
    <mergeCell ref="BL10:BM10"/>
    <mergeCell ref="BN10:BV10"/>
    <mergeCell ref="BD55:BE55"/>
    <mergeCell ref="BF55:BJ55"/>
    <mergeCell ref="AS56:AU56"/>
    <mergeCell ref="AV56:BJ56"/>
    <mergeCell ref="AQ41:BJ41"/>
    <mergeCell ref="AQ42:AZ42"/>
    <mergeCell ref="BA42:BJ42"/>
    <mergeCell ref="AQ43:AZ43"/>
    <mergeCell ref="BA43:BJ43"/>
    <mergeCell ref="AQ44:AZ44"/>
    <mergeCell ref="BA44:BJ44"/>
    <mergeCell ref="AQ45:AZ45"/>
    <mergeCell ref="BA45:BJ45"/>
    <mergeCell ref="AQ46:AZ46"/>
    <mergeCell ref="BA46:BJ46"/>
    <mergeCell ref="AQ47:AZ47"/>
    <mergeCell ref="BA47:BJ47"/>
    <mergeCell ref="AQ48:AR48"/>
    <mergeCell ref="AS48:AT48"/>
    <mergeCell ref="AU48:BI48"/>
    <mergeCell ref="BC51:BJ51"/>
    <mergeCell ref="AS52:AY52"/>
    <mergeCell ref="BD52:BH52"/>
    <mergeCell ref="BI52:BJ52"/>
    <mergeCell ref="AQ53:AR53"/>
    <mergeCell ref="AS53:BJ53"/>
    <mergeCell ref="AQ54:BJ54"/>
    <mergeCell ref="AS55:AU55"/>
    <mergeCell ref="AV55:AY55"/>
    <mergeCell ref="BA55:BC55"/>
    <mergeCell ref="AQ32:BJ32"/>
    <mergeCell ref="AQ33:AR33"/>
    <mergeCell ref="AS33:AW33"/>
    <mergeCell ref="BA33:BB33"/>
    <mergeCell ref="AS34:AU34"/>
    <mergeCell ref="AV34:AY34"/>
    <mergeCell ref="BA34:BC34"/>
    <mergeCell ref="BD34:BE34"/>
    <mergeCell ref="BF34:BJ34"/>
    <mergeCell ref="BB11:BD11"/>
    <mergeCell ref="BE11:BJ11"/>
    <mergeCell ref="AQ12:AR12"/>
    <mergeCell ref="AS12:BA12"/>
    <mergeCell ref="BB12:BD12"/>
    <mergeCell ref="BE12:BJ12"/>
    <mergeCell ref="AQ13:AX13"/>
    <mergeCell ref="AY13:BJ13"/>
    <mergeCell ref="AQ14:AX14"/>
    <mergeCell ref="AY14:AZ14"/>
    <mergeCell ref="BA14:BH14"/>
    <mergeCell ref="BI14:BJ14"/>
    <mergeCell ref="AQ15:AU15"/>
    <mergeCell ref="AV15:AX15"/>
    <mergeCell ref="BB15:BE15"/>
    <mergeCell ref="BF15:BG15"/>
    <mergeCell ref="AY15:BA15"/>
    <mergeCell ref="BH15:BJ15"/>
    <mergeCell ref="AU3:BA4"/>
    <mergeCell ref="BB3:BJ3"/>
    <mergeCell ref="AQ4:AS4"/>
    <mergeCell ref="BB4:BD4"/>
    <mergeCell ref="BE4:BJ4"/>
    <mergeCell ref="AQ5:AQ7"/>
    <mergeCell ref="AR5:AU5"/>
    <mergeCell ref="AV5:BD5"/>
    <mergeCell ref="BE5:BF7"/>
    <mergeCell ref="BG5:BH7"/>
    <mergeCell ref="BI5:BI7"/>
    <mergeCell ref="BJ5:BJ7"/>
    <mergeCell ref="AR6:AU6"/>
    <mergeCell ref="AV6:BD6"/>
    <mergeCell ref="AR7:AU7"/>
    <mergeCell ref="AV7:BD7"/>
    <mergeCell ref="AQ8:AR9"/>
    <mergeCell ref="AS8:AU8"/>
    <mergeCell ref="AV8:AY8"/>
    <mergeCell ref="AZ8:BA8"/>
    <mergeCell ref="BB8:BD9"/>
    <mergeCell ref="BE8:BJ9"/>
    <mergeCell ref="AS9:AY9"/>
    <mergeCell ref="AZ9:BA9"/>
    <mergeCell ref="V68:AB72"/>
    <mergeCell ref="AD68:AP68"/>
    <mergeCell ref="AD69:AP69"/>
    <mergeCell ref="AD70:AK70"/>
    <mergeCell ref="AL70:AP70"/>
    <mergeCell ref="AD71:AK71"/>
    <mergeCell ref="AL71:AP71"/>
    <mergeCell ref="AD72:AE73"/>
    <mergeCell ref="AF72:AP72"/>
    <mergeCell ref="V73:AB73"/>
    <mergeCell ref="AF73:AP73"/>
    <mergeCell ref="AQ10:AR10"/>
    <mergeCell ref="AQ16:AU16"/>
    <mergeCell ref="X55:Z55"/>
    <mergeCell ref="AA55:AD55"/>
    <mergeCell ref="AF55:AH55"/>
    <mergeCell ref="AI55:AJ55"/>
    <mergeCell ref="AK55:AO55"/>
    <mergeCell ref="X56:Z56"/>
    <mergeCell ref="AA56:AO56"/>
    <mergeCell ref="X57:Z57"/>
    <mergeCell ref="AA57:AD57"/>
    <mergeCell ref="AF57:AH57"/>
    <mergeCell ref="AI57:AJ57"/>
    <mergeCell ref="AK57:AO57"/>
    <mergeCell ref="X48:Y48"/>
    <mergeCell ref="Z48:AN48"/>
    <mergeCell ref="AQ11:AR11"/>
    <mergeCell ref="AS11:BA11"/>
    <mergeCell ref="AS27:AV27"/>
    <mergeCell ref="AW27:BA27"/>
    <mergeCell ref="AS28:AT28"/>
    <mergeCell ref="X52:AD52"/>
    <mergeCell ref="AI52:AM52"/>
    <mergeCell ref="AN52:AO52"/>
    <mergeCell ref="X53:AO53"/>
    <mergeCell ref="V54:AO54"/>
    <mergeCell ref="X40:Z40"/>
    <mergeCell ref="AA40:AO40"/>
    <mergeCell ref="V41:AO41"/>
    <mergeCell ref="V42:AE42"/>
    <mergeCell ref="AF42:AO42"/>
    <mergeCell ref="V43:AE43"/>
    <mergeCell ref="AF43:AO43"/>
    <mergeCell ref="V44:AE44"/>
    <mergeCell ref="AF44:AO44"/>
    <mergeCell ref="V45:AE45"/>
    <mergeCell ref="AF45:AO45"/>
    <mergeCell ref="V46:AE46"/>
    <mergeCell ref="AF46:AO46"/>
    <mergeCell ref="V47:AE47"/>
    <mergeCell ref="AF47:AO47"/>
    <mergeCell ref="V17:AC17"/>
    <mergeCell ref="AD17:AH17"/>
    <mergeCell ref="AI17:AO17"/>
    <mergeCell ref="X18:AO18"/>
    <mergeCell ref="V19:AO19"/>
    <mergeCell ref="V20:W22"/>
    <mergeCell ref="V23:W25"/>
    <mergeCell ref="V26:W28"/>
    <mergeCell ref="X26:AB26"/>
    <mergeCell ref="AC26:AF26"/>
    <mergeCell ref="AG26:AI27"/>
    <mergeCell ref="AJ26:AO27"/>
    <mergeCell ref="X27:AA27"/>
    <mergeCell ref="AB27:AF27"/>
    <mergeCell ref="X28:Y28"/>
    <mergeCell ref="Z28:AB28"/>
    <mergeCell ref="AC28:AD28"/>
    <mergeCell ref="AG28:AI28"/>
    <mergeCell ref="AJ28:AO28"/>
    <mergeCell ref="AG12:AI12"/>
    <mergeCell ref="AJ12:AO12"/>
    <mergeCell ref="V13:AC13"/>
    <mergeCell ref="AD13:AO13"/>
    <mergeCell ref="V14:AC14"/>
    <mergeCell ref="AD14:AE14"/>
    <mergeCell ref="AF14:AM14"/>
    <mergeCell ref="AN14:AO14"/>
    <mergeCell ref="V15:Z15"/>
    <mergeCell ref="AA15:AC15"/>
    <mergeCell ref="AD15:AF15"/>
    <mergeCell ref="AG15:AJ15"/>
    <mergeCell ref="AK15:AL15"/>
    <mergeCell ref="AM15:AO15"/>
    <mergeCell ref="V16:Z16"/>
    <mergeCell ref="AD16:AF16"/>
    <mergeCell ref="AG16:AO16"/>
    <mergeCell ref="L15:O15"/>
    <mergeCell ref="N52:R52"/>
    <mergeCell ref="M51:T51"/>
    <mergeCell ref="Z3:AF4"/>
    <mergeCell ref="AG3:AO3"/>
    <mergeCell ref="AG4:AI4"/>
    <mergeCell ref="AJ4:AO4"/>
    <mergeCell ref="W5:Z5"/>
    <mergeCell ref="AA5:AI5"/>
    <mergeCell ref="AJ5:AK7"/>
    <mergeCell ref="AL5:AM7"/>
    <mergeCell ref="AN5:AN7"/>
    <mergeCell ref="W6:Z6"/>
    <mergeCell ref="AA6:AI6"/>
    <mergeCell ref="W7:Z7"/>
    <mergeCell ref="AA7:AI7"/>
    <mergeCell ref="X8:Z8"/>
    <mergeCell ref="AA8:AD8"/>
    <mergeCell ref="AE8:AF8"/>
    <mergeCell ref="AG8:AI9"/>
    <mergeCell ref="AJ8:AO9"/>
    <mergeCell ref="X9:AD9"/>
    <mergeCell ref="AE9:AF9"/>
    <mergeCell ref="V10:W10"/>
    <mergeCell ref="X10:AF10"/>
    <mergeCell ref="S52:T52"/>
    <mergeCell ref="V33:W33"/>
    <mergeCell ref="X11:AF11"/>
    <mergeCell ref="AG11:AI11"/>
    <mergeCell ref="AJ11:AO11"/>
    <mergeCell ref="V12:W12"/>
    <mergeCell ref="X12:AF12"/>
    <mergeCell ref="E30:G30"/>
    <mergeCell ref="H26:K26"/>
    <mergeCell ref="K37:M37"/>
    <mergeCell ref="P34:T34"/>
    <mergeCell ref="K33:L33"/>
    <mergeCell ref="C51:I51"/>
    <mergeCell ref="A34:B34"/>
    <mergeCell ref="A30:B30"/>
    <mergeCell ref="J30:K30"/>
    <mergeCell ref="L28:N28"/>
    <mergeCell ref="A29:T29"/>
    <mergeCell ref="C34:E34"/>
    <mergeCell ref="C35:E35"/>
    <mergeCell ref="A39:B40"/>
    <mergeCell ref="C37:E37"/>
    <mergeCell ref="C38:E38"/>
    <mergeCell ref="C39:E39"/>
    <mergeCell ref="C40:E40"/>
    <mergeCell ref="K34:M34"/>
    <mergeCell ref="K35:M35"/>
    <mergeCell ref="F34:I34"/>
    <mergeCell ref="F35:I35"/>
    <mergeCell ref="F37:I37"/>
    <mergeCell ref="F38:T38"/>
    <mergeCell ref="F39:I39"/>
    <mergeCell ref="F40:T40"/>
    <mergeCell ref="N34:O34"/>
    <mergeCell ref="N35:O35"/>
    <mergeCell ref="A44:J44"/>
    <mergeCell ref="A43:J43"/>
    <mergeCell ref="A42:J42"/>
    <mergeCell ref="A19:T19"/>
    <mergeCell ref="A18:B18"/>
    <mergeCell ref="C18:T18"/>
    <mergeCell ref="N37:O37"/>
    <mergeCell ref="P37:T37"/>
    <mergeCell ref="C28:D28"/>
    <mergeCell ref="L12:N12"/>
    <mergeCell ref="F5:N5"/>
    <mergeCell ref="F6:N6"/>
    <mergeCell ref="F7:N7"/>
    <mergeCell ref="E3:K4"/>
    <mergeCell ref="C10:K10"/>
    <mergeCell ref="C11:K11"/>
    <mergeCell ref="C12:K12"/>
    <mergeCell ref="O8:T9"/>
    <mergeCell ref="R10:T10"/>
    <mergeCell ref="C23:T23"/>
    <mergeCell ref="C24:T24"/>
    <mergeCell ref="C25:T25"/>
    <mergeCell ref="C20:T20"/>
    <mergeCell ref="C21:T21"/>
    <mergeCell ref="C22:T22"/>
    <mergeCell ref="N17:T17"/>
    <mergeCell ref="L16:T16"/>
    <mergeCell ref="K14:R14"/>
    <mergeCell ref="C27:F27"/>
    <mergeCell ref="G27:K27"/>
    <mergeCell ref="O12:T12"/>
    <mergeCell ref="A35:B35"/>
    <mergeCell ref="A36:T36"/>
    <mergeCell ref="A37:B38"/>
    <mergeCell ref="P35:T35"/>
    <mergeCell ref="O5:P7"/>
    <mergeCell ref="O4:T4"/>
    <mergeCell ref="Q5:R7"/>
    <mergeCell ref="K39:M39"/>
    <mergeCell ref="P39:T39"/>
    <mergeCell ref="O11:T11"/>
    <mergeCell ref="L3:T3"/>
    <mergeCell ref="C9:I9"/>
    <mergeCell ref="H28:I28"/>
    <mergeCell ref="M30:T30"/>
    <mergeCell ref="C33:G33"/>
    <mergeCell ref="A32:T32"/>
    <mergeCell ref="A33:B33"/>
    <mergeCell ref="S14:T14"/>
    <mergeCell ref="A20:B22"/>
    <mergeCell ref="A13:H13"/>
    <mergeCell ref="A14:H14"/>
    <mergeCell ref="F15:H15"/>
    <mergeCell ref="A15:E15"/>
    <mergeCell ref="A16:E16"/>
    <mergeCell ref="A17:H17"/>
    <mergeCell ref="I13:T13"/>
    <mergeCell ref="I14:J14"/>
    <mergeCell ref="I15:K15"/>
    <mergeCell ref="R15:T15"/>
    <mergeCell ref="P15:Q15"/>
    <mergeCell ref="I16:K16"/>
    <mergeCell ref="I17:M17"/>
    <mergeCell ref="A4:C4"/>
    <mergeCell ref="C26:G26"/>
    <mergeCell ref="E28:G28"/>
    <mergeCell ref="A23:B25"/>
    <mergeCell ref="V65:AO66"/>
    <mergeCell ref="V67:AB67"/>
    <mergeCell ref="AD67:AP67"/>
    <mergeCell ref="A26:B28"/>
    <mergeCell ref="L26:N27"/>
    <mergeCell ref="V4:X4"/>
    <mergeCell ref="V5:V7"/>
    <mergeCell ref="O26:T27"/>
    <mergeCell ref="O28:T28"/>
    <mergeCell ref="AO5:AO7"/>
    <mergeCell ref="F8:I8"/>
    <mergeCell ref="B7:E7"/>
    <mergeCell ref="B6:E6"/>
    <mergeCell ref="J8:K8"/>
    <mergeCell ref="J9:K9"/>
    <mergeCell ref="T5:T7"/>
    <mergeCell ref="A10:B10"/>
    <mergeCell ref="A11:B11"/>
    <mergeCell ref="A8:B9"/>
    <mergeCell ref="C8:E8"/>
    <mergeCell ref="B5:E5"/>
    <mergeCell ref="A5:A7"/>
    <mergeCell ref="L4:N4"/>
    <mergeCell ref="L8:N9"/>
    <mergeCell ref="L11:N11"/>
    <mergeCell ref="V8:W9"/>
    <mergeCell ref="V18:W18"/>
    <mergeCell ref="V11:W11"/>
    <mergeCell ref="L10:M10"/>
    <mergeCell ref="N10:O10"/>
    <mergeCell ref="P10:Q10"/>
    <mergeCell ref="A12:B12"/>
    <mergeCell ref="P64:T64"/>
    <mergeCell ref="A58:B58"/>
    <mergeCell ref="C58:E58"/>
    <mergeCell ref="A59:B59"/>
    <mergeCell ref="F58:T58"/>
    <mergeCell ref="C59:T59"/>
    <mergeCell ref="K63:O63"/>
    <mergeCell ref="K64:O64"/>
    <mergeCell ref="V51:W52"/>
    <mergeCell ref="V64:Z64"/>
    <mergeCell ref="I70:P70"/>
    <mergeCell ref="I71:P71"/>
    <mergeCell ref="K47:T47"/>
    <mergeCell ref="K46:T46"/>
    <mergeCell ref="A47:J47"/>
    <mergeCell ref="A46:J46"/>
    <mergeCell ref="A53:B53"/>
    <mergeCell ref="A55:B55"/>
    <mergeCell ref="C55:E55"/>
    <mergeCell ref="F55:I55"/>
    <mergeCell ref="K55:M55"/>
    <mergeCell ref="A49:B49"/>
    <mergeCell ref="V57:W57"/>
    <mergeCell ref="X51:AD51"/>
    <mergeCell ref="X59:AO59"/>
    <mergeCell ref="AA64:AE64"/>
    <mergeCell ref="A67:G67"/>
    <mergeCell ref="AF64:AJ64"/>
    <mergeCell ref="AK64:AO64"/>
    <mergeCell ref="V60:AO60"/>
    <mergeCell ref="V61:AO61"/>
    <mergeCell ref="V62:AE62"/>
    <mergeCell ref="AK37:AO37"/>
    <mergeCell ref="V34:W34"/>
    <mergeCell ref="V35:W35"/>
    <mergeCell ref="X33:AB33"/>
    <mergeCell ref="AF33:AG33"/>
    <mergeCell ref="X34:Z34"/>
    <mergeCell ref="AA34:AD34"/>
    <mergeCell ref="AF34:AH34"/>
    <mergeCell ref="X35:Z35"/>
    <mergeCell ref="AA35:AD35"/>
    <mergeCell ref="AF35:AH35"/>
    <mergeCell ref="V55:W55"/>
    <mergeCell ref="V56:W56"/>
    <mergeCell ref="V49:W49"/>
    <mergeCell ref="X49:AO49"/>
    <mergeCell ref="V50:AO50"/>
    <mergeCell ref="A56:B56"/>
    <mergeCell ref="C56:E56"/>
    <mergeCell ref="A54:T54"/>
    <mergeCell ref="C53:T53"/>
    <mergeCell ref="P55:T55"/>
    <mergeCell ref="F56:T56"/>
    <mergeCell ref="A51:B52"/>
    <mergeCell ref="A50:T50"/>
    <mergeCell ref="C52:I52"/>
    <mergeCell ref="N55:O55"/>
    <mergeCell ref="A41:T41"/>
    <mergeCell ref="K45:T45"/>
    <mergeCell ref="K44:T44"/>
    <mergeCell ref="K43:T43"/>
    <mergeCell ref="K42:T42"/>
    <mergeCell ref="A45:J45"/>
    <mergeCell ref="V36:AO36"/>
    <mergeCell ref="AA37:AD37"/>
    <mergeCell ref="AA38:AO38"/>
    <mergeCell ref="X39:Z39"/>
    <mergeCell ref="AA39:AD39"/>
    <mergeCell ref="AF39:AH39"/>
    <mergeCell ref="AI39:AJ39"/>
    <mergeCell ref="V37:W38"/>
    <mergeCell ref="V39:W40"/>
    <mergeCell ref="X37:Z37"/>
    <mergeCell ref="BE26:BJ27"/>
    <mergeCell ref="BL32:CE32"/>
    <mergeCell ref="AQ55:AR55"/>
    <mergeCell ref="AQ56:AR56"/>
    <mergeCell ref="BQ34:BT34"/>
    <mergeCell ref="BV34:BX34"/>
    <mergeCell ref="V53:W53"/>
    <mergeCell ref="V48:W48"/>
    <mergeCell ref="X38:Z38"/>
    <mergeCell ref="V30:W30"/>
    <mergeCell ref="V29:AO29"/>
    <mergeCell ref="Z30:AB30"/>
    <mergeCell ref="AE30:AF30"/>
    <mergeCell ref="AH30:AO30"/>
    <mergeCell ref="AQ34:AR34"/>
    <mergeCell ref="AQ35:AR35"/>
    <mergeCell ref="AI34:AJ34"/>
    <mergeCell ref="AK34:AO34"/>
    <mergeCell ref="AI35:AJ35"/>
    <mergeCell ref="AK35:AO35"/>
    <mergeCell ref="AF37:AH37"/>
    <mergeCell ref="AI37:AJ37"/>
    <mergeCell ref="AS10:BA10"/>
    <mergeCell ref="AQ58:AR58"/>
    <mergeCell ref="AQ49:AR49"/>
    <mergeCell ref="AF62:AO62"/>
    <mergeCell ref="V63:Z63"/>
    <mergeCell ref="AA63:AE63"/>
    <mergeCell ref="AF63:AJ63"/>
    <mergeCell ref="AK63:AO63"/>
    <mergeCell ref="X58:Z58"/>
    <mergeCell ref="AA58:AO58"/>
    <mergeCell ref="V58:W58"/>
    <mergeCell ref="V59:W59"/>
    <mergeCell ref="AQ57:AR57"/>
    <mergeCell ref="BB16:BJ16"/>
    <mergeCell ref="BL15:BP15"/>
    <mergeCell ref="BQ15:BS15"/>
    <mergeCell ref="BT15:BV15"/>
    <mergeCell ref="BL16:BP16"/>
    <mergeCell ref="BT16:BV16"/>
    <mergeCell ref="BN28:BO28"/>
    <mergeCell ref="V32:AO32"/>
    <mergeCell ref="BD17:BJ17"/>
    <mergeCell ref="AX26:BA26"/>
    <mergeCell ref="BB26:BD27"/>
    <mergeCell ref="AK39:AO39"/>
    <mergeCell ref="AH51:AO51"/>
    <mergeCell ref="AQ39:AR40"/>
    <mergeCell ref="AS39:AU39"/>
    <mergeCell ref="AV39:AY39"/>
    <mergeCell ref="BA39:BC39"/>
    <mergeCell ref="BD39:BE39"/>
    <mergeCell ref="BF39:BJ39"/>
    <mergeCell ref="AV57:AY57"/>
    <mergeCell ref="BA57:BC57"/>
    <mergeCell ref="BD57:BE57"/>
    <mergeCell ref="BF57:BJ57"/>
    <mergeCell ref="AS58:AU58"/>
    <mergeCell ref="AV58:BJ58"/>
    <mergeCell ref="AQ59:AR59"/>
    <mergeCell ref="AS59:BJ59"/>
    <mergeCell ref="AS40:AU40"/>
    <mergeCell ref="AS57:AU57"/>
    <mergeCell ref="AY16:BA16"/>
    <mergeCell ref="AQ17:AX17"/>
    <mergeCell ref="AY17:BC17"/>
    <mergeCell ref="AQ18:AR18"/>
    <mergeCell ref="AS18:BJ18"/>
    <mergeCell ref="AQ19:BJ19"/>
    <mergeCell ref="AQ20:AR22"/>
    <mergeCell ref="AQ23:AR25"/>
    <mergeCell ref="AQ26:AR28"/>
    <mergeCell ref="AS26:AW26"/>
    <mergeCell ref="AU28:AW28"/>
    <mergeCell ref="AX28:AY28"/>
    <mergeCell ref="AS49:BJ49"/>
    <mergeCell ref="AQ51:AR52"/>
    <mergeCell ref="AS51:AY51"/>
    <mergeCell ref="BB28:BD28"/>
    <mergeCell ref="BE28:BJ28"/>
    <mergeCell ref="AQ29:BJ29"/>
    <mergeCell ref="AQ30:AR30"/>
    <mergeCell ref="AU30:AW30"/>
    <mergeCell ref="AZ30:BA30"/>
    <mergeCell ref="BC30:BJ30"/>
    <mergeCell ref="CI55:CK55"/>
    <mergeCell ref="BQ8:BT8"/>
    <mergeCell ref="BU8:BV8"/>
    <mergeCell ref="BW8:BY9"/>
    <mergeCell ref="BZ8:CE9"/>
    <mergeCell ref="BN9:BT9"/>
    <mergeCell ref="BU9:BV9"/>
    <mergeCell ref="CI9:CO9"/>
    <mergeCell ref="BW15:BZ15"/>
    <mergeCell ref="CA15:CB15"/>
    <mergeCell ref="CC15:CE15"/>
    <mergeCell ref="BW16:CE16"/>
    <mergeCell ref="BL17:BS17"/>
    <mergeCell ref="BT17:BX17"/>
    <mergeCell ref="BY17:CE17"/>
    <mergeCell ref="BL18:BM18"/>
    <mergeCell ref="BN18:CE18"/>
    <mergeCell ref="CG35:CH35"/>
    <mergeCell ref="CI35:CK35"/>
    <mergeCell ref="CL35:CO35"/>
    <mergeCell ref="BN8:BP8"/>
    <mergeCell ref="BQ37:BT37"/>
    <mergeCell ref="BV37:BX37"/>
    <mergeCell ref="BY37:BZ37"/>
    <mergeCell ref="BN21:CE21"/>
    <mergeCell ref="BN22:CE22"/>
    <mergeCell ref="BL20:BM22"/>
    <mergeCell ref="BL11:BM11"/>
    <mergeCell ref="BN11:BV11"/>
    <mergeCell ref="BW11:BY11"/>
    <mergeCell ref="BZ11:CE11"/>
    <mergeCell ref="BL12:BM12"/>
    <mergeCell ref="AV40:BJ40"/>
    <mergeCell ref="BL34:BM34"/>
    <mergeCell ref="BN34:BP34"/>
    <mergeCell ref="CG32:CZ32"/>
    <mergeCell ref="CG33:CH33"/>
    <mergeCell ref="BL41:CE41"/>
    <mergeCell ref="BL42:BU42"/>
    <mergeCell ref="BV42:CE42"/>
    <mergeCell ref="BY34:BZ34"/>
    <mergeCell ref="CA34:CE34"/>
    <mergeCell ref="BL39:BM40"/>
    <mergeCell ref="BN39:BP39"/>
    <mergeCell ref="BL43:BU43"/>
    <mergeCell ref="BV43:CE43"/>
    <mergeCell ref="AQ50:BJ50"/>
    <mergeCell ref="BL35:BM35"/>
    <mergeCell ref="BN35:BP35"/>
    <mergeCell ref="BQ35:BT35"/>
    <mergeCell ref="BV35:BX35"/>
    <mergeCell ref="BY35:BZ35"/>
    <mergeCell ref="CA35:CE35"/>
    <mergeCell ref="BL36:CE36"/>
    <mergeCell ref="BL37:BM38"/>
    <mergeCell ref="BN37:BP37"/>
    <mergeCell ref="BQ39:BT39"/>
    <mergeCell ref="BV39:BX39"/>
    <mergeCell ref="AS35:AU35"/>
    <mergeCell ref="AV35:AY35"/>
    <mergeCell ref="BA35:BC35"/>
    <mergeCell ref="BD35:BE35"/>
    <mergeCell ref="BF35:BJ35"/>
    <mergeCell ref="AQ36:BJ36"/>
    <mergeCell ref="AQ37:AR38"/>
    <mergeCell ref="AS37:AU37"/>
    <mergeCell ref="AV37:AY37"/>
    <mergeCell ref="BA37:BC37"/>
    <mergeCell ref="BD37:BE37"/>
    <mergeCell ref="BF37:BJ37"/>
    <mergeCell ref="AS38:AU38"/>
    <mergeCell ref="AV38:BJ38"/>
    <mergeCell ref="BY39:BZ39"/>
    <mergeCell ref="CA39:CE39"/>
    <mergeCell ref="BN40:BP40"/>
    <mergeCell ref="BQ40:CE40"/>
    <mergeCell ref="BL44:BU44"/>
    <mergeCell ref="BV44:CE44"/>
    <mergeCell ref="CG29:CZ29"/>
    <mergeCell ref="CG30:CH30"/>
    <mergeCell ref="CK30:CM30"/>
    <mergeCell ref="CP30:CQ30"/>
    <mergeCell ref="CA37:CE37"/>
    <mergeCell ref="BN38:BP38"/>
    <mergeCell ref="BQ38:CE38"/>
    <mergeCell ref="BL33:BM33"/>
    <mergeCell ref="BN33:BR33"/>
    <mergeCell ref="BV33:BW33"/>
    <mergeCell ref="BL29:CE29"/>
    <mergeCell ref="BL30:BM30"/>
    <mergeCell ref="BP30:BR30"/>
    <mergeCell ref="BU30:BV30"/>
    <mergeCell ref="BX30:CE30"/>
    <mergeCell ref="CL34:CO34"/>
    <mergeCell ref="CQ34:CS34"/>
    <mergeCell ref="CV34:CZ34"/>
    <mergeCell ref="CQ35:CS35"/>
    <mergeCell ref="CI33:CM33"/>
    <mergeCell ref="CQ33:CR33"/>
    <mergeCell ref="CG34:CH34"/>
    <mergeCell ref="CI34:CK34"/>
    <mergeCell ref="CG37:CH38"/>
    <mergeCell ref="CI37:CK37"/>
    <mergeCell ref="CL37:CO37"/>
    <mergeCell ref="CQ37:CS37"/>
    <mergeCell ref="CT37:CU37"/>
    <mergeCell ref="CV37:CZ37"/>
    <mergeCell ref="DM4:DO4"/>
    <mergeCell ref="CT57:CU57"/>
    <mergeCell ref="CR8:CT9"/>
    <mergeCell ref="CU8:CZ9"/>
    <mergeCell ref="DG8:DJ8"/>
    <mergeCell ref="DK8:DL8"/>
    <mergeCell ref="DM8:DO9"/>
    <mergeCell ref="DJ14:DK14"/>
    <mergeCell ref="CX15:CZ15"/>
    <mergeCell ref="DB14:DI14"/>
    <mergeCell ref="DL14:DS14"/>
    <mergeCell ref="DB15:DF15"/>
    <mergeCell ref="DG15:DI15"/>
    <mergeCell ref="DJ15:DL15"/>
    <mergeCell ref="DM15:DP15"/>
    <mergeCell ref="DQ15:DR15"/>
    <mergeCell ref="DS15:DU15"/>
    <mergeCell ref="DB16:DF16"/>
    <mergeCell ref="DB30:DC30"/>
    <mergeCell ref="DB29:DU29"/>
    <mergeCell ref="DF30:DH30"/>
    <mergeCell ref="DW36:EP36"/>
    <mergeCell ref="DW37:DX38"/>
    <mergeCell ref="DY37:EA37"/>
    <mergeCell ref="EB37:EE37"/>
    <mergeCell ref="EG37:EI37"/>
    <mergeCell ref="EJ37:EK37"/>
    <mergeCell ref="EL37:EP37"/>
    <mergeCell ref="DY38:EA38"/>
    <mergeCell ref="EB38:EP38"/>
    <mergeCell ref="EF30:EG30"/>
    <mergeCell ref="DQ35:DU35"/>
    <mergeCell ref="DO37:DP37"/>
    <mergeCell ref="DG38:DU38"/>
    <mergeCell ref="DB47:DK47"/>
    <mergeCell ref="CG39:CH40"/>
    <mergeCell ref="CI39:CK39"/>
    <mergeCell ref="CL39:CO39"/>
    <mergeCell ref="CQ39:CS39"/>
    <mergeCell ref="CT39:CU39"/>
    <mergeCell ref="CV39:CZ39"/>
    <mergeCell ref="CI40:CK40"/>
    <mergeCell ref="CL40:CZ40"/>
    <mergeCell ref="CG41:CZ41"/>
    <mergeCell ref="CG42:CP42"/>
    <mergeCell ref="CQ42:CZ42"/>
    <mergeCell ref="CG43:CP43"/>
    <mergeCell ref="CQ43:CZ43"/>
    <mergeCell ref="CT34:CU34"/>
    <mergeCell ref="CT35:CU35"/>
    <mergeCell ref="CS30:CZ30"/>
    <mergeCell ref="CV35:CZ35"/>
    <mergeCell ref="CG36:CZ36"/>
    <mergeCell ref="DW16:EA16"/>
    <mergeCell ref="EE16:EG16"/>
    <mergeCell ref="EH16:EP16"/>
    <mergeCell ref="EE17:EI17"/>
    <mergeCell ref="EJ17:EP17"/>
    <mergeCell ref="DQ34:DU34"/>
    <mergeCell ref="DW29:EP29"/>
    <mergeCell ref="DW30:DX30"/>
    <mergeCell ref="EA30:EC30"/>
    <mergeCell ref="EI30:EP30"/>
    <mergeCell ref="DW32:EP32"/>
    <mergeCell ref="DW33:DX33"/>
    <mergeCell ref="DY33:EC33"/>
    <mergeCell ref="EG33:EH33"/>
    <mergeCell ref="DG34:DJ34"/>
    <mergeCell ref="DL34:DN34"/>
    <mergeCell ref="DB35:DC35"/>
    <mergeCell ref="DD35:DF35"/>
    <mergeCell ref="DG35:DJ35"/>
    <mergeCell ref="DL35:DN35"/>
    <mergeCell ref="DB17:DI17"/>
    <mergeCell ref="DJ17:DN17"/>
    <mergeCell ref="DO17:DU17"/>
    <mergeCell ref="DB18:DC18"/>
    <mergeCell ref="DD18:DU18"/>
    <mergeCell ref="DB19:DU19"/>
    <mergeCell ref="DB20:DC22"/>
    <mergeCell ref="DB23:DC25"/>
    <mergeCell ref="DB26:DC28"/>
    <mergeCell ref="DD26:DH26"/>
    <mergeCell ref="DI26:DL26"/>
    <mergeCell ref="DM26:DO27"/>
    <mergeCell ref="DW20:DX22"/>
    <mergeCell ref="DW23:DX25"/>
    <mergeCell ref="DW26:DX28"/>
    <mergeCell ref="DY26:EC26"/>
    <mergeCell ref="FG37:FK37"/>
    <mergeCell ref="ET38:EV38"/>
    <mergeCell ref="EW38:FK38"/>
    <mergeCell ref="DL47:DU47"/>
    <mergeCell ref="DB48:DC48"/>
    <mergeCell ref="DD48:DE48"/>
    <mergeCell ref="DF48:DT48"/>
    <mergeCell ref="DB49:DC49"/>
    <mergeCell ref="ER18:ES18"/>
    <mergeCell ref="ET18:FK18"/>
    <mergeCell ref="FA30:FB30"/>
    <mergeCell ref="FD30:FK30"/>
    <mergeCell ref="FB34:FD34"/>
    <mergeCell ref="FE34:FF34"/>
    <mergeCell ref="FG34:FK34"/>
    <mergeCell ref="FB35:FD35"/>
    <mergeCell ref="FE35:FF35"/>
    <mergeCell ref="FG35:FK35"/>
    <mergeCell ref="ER46:FA46"/>
    <mergeCell ref="FB46:FK46"/>
    <mergeCell ref="ER47:FA47"/>
    <mergeCell ref="FB47:FK47"/>
    <mergeCell ref="ER48:ES48"/>
    <mergeCell ref="DB36:DU36"/>
    <mergeCell ref="DB37:DC38"/>
    <mergeCell ref="DD37:DF37"/>
    <mergeCell ref="DG37:DJ37"/>
    <mergeCell ref="DL37:DN37"/>
    <mergeCell ref="EK12:EP12"/>
    <mergeCell ref="ER8:ES9"/>
    <mergeCell ref="ET8:EV8"/>
    <mergeCell ref="EW8:EZ8"/>
    <mergeCell ref="FC8:FE9"/>
    <mergeCell ref="FF8:FK9"/>
    <mergeCell ref="ET9:EZ9"/>
    <mergeCell ref="FA9:FB9"/>
    <mergeCell ref="ER10:ES10"/>
    <mergeCell ref="ET10:FB10"/>
    <mergeCell ref="ER16:EV16"/>
    <mergeCell ref="EZ16:FB16"/>
    <mergeCell ref="FC16:FK16"/>
    <mergeCell ref="FI10:FK10"/>
    <mergeCell ref="DW18:DX18"/>
    <mergeCell ref="DY18:EP18"/>
    <mergeCell ref="DW19:EP19"/>
    <mergeCell ref="EB15:ED15"/>
    <mergeCell ref="DW12:DX12"/>
    <mergeCell ref="DY12:EG12"/>
    <mergeCell ref="DW13:ED13"/>
    <mergeCell ref="EE13:EP13"/>
    <mergeCell ref="DW14:ED14"/>
    <mergeCell ref="EE14:EF14"/>
    <mergeCell ref="EG14:EN14"/>
    <mergeCell ref="EO14:EP14"/>
    <mergeCell ref="DW15:EA15"/>
    <mergeCell ref="EE15:EG15"/>
    <mergeCell ref="EH15:EK15"/>
    <mergeCell ref="EL15:EM15"/>
    <mergeCell ref="EN15:EP15"/>
    <mergeCell ref="DW17:ED17"/>
    <mergeCell ref="FB37:FD37"/>
    <mergeCell ref="FE37:FF37"/>
    <mergeCell ref="A68:G72"/>
    <mergeCell ref="I72:J73"/>
    <mergeCell ref="I67:U67"/>
    <mergeCell ref="I68:U68"/>
    <mergeCell ref="I69:U69"/>
    <mergeCell ref="Q70:U70"/>
    <mergeCell ref="Q71:U71"/>
    <mergeCell ref="K72:U72"/>
    <mergeCell ref="K73:U73"/>
    <mergeCell ref="E48:S48"/>
    <mergeCell ref="S5:S7"/>
    <mergeCell ref="C49:T49"/>
    <mergeCell ref="A48:B48"/>
    <mergeCell ref="A64:E64"/>
    <mergeCell ref="A63:E63"/>
    <mergeCell ref="F64:J64"/>
    <mergeCell ref="F63:J63"/>
    <mergeCell ref="A57:B57"/>
    <mergeCell ref="C57:E57"/>
    <mergeCell ref="F57:I57"/>
    <mergeCell ref="K57:M57"/>
    <mergeCell ref="P57:T57"/>
    <mergeCell ref="N39:O39"/>
    <mergeCell ref="N57:O57"/>
    <mergeCell ref="C48:D48"/>
    <mergeCell ref="FA8:FB8"/>
    <mergeCell ref="EH11:EJ11"/>
    <mergeCell ref="EK11:EP11"/>
    <mergeCell ref="EH12:EJ12"/>
    <mergeCell ref="A73:G73"/>
    <mergeCell ref="A65:T66"/>
    <mergeCell ref="A62:J62"/>
    <mergeCell ref="A60:T60"/>
    <mergeCell ref="DB65:DU66"/>
    <mergeCell ref="DB67:DH67"/>
    <mergeCell ref="DJ67:DV67"/>
    <mergeCell ref="DB68:DH72"/>
    <mergeCell ref="DJ68:DV68"/>
    <mergeCell ref="DJ69:DV69"/>
    <mergeCell ref="DJ70:DQ70"/>
    <mergeCell ref="DR70:DV70"/>
    <mergeCell ref="DJ71:DQ71"/>
    <mergeCell ref="DR71:DV71"/>
    <mergeCell ref="DJ72:DK73"/>
    <mergeCell ref="DL72:DV72"/>
    <mergeCell ref="DB73:DH73"/>
    <mergeCell ref="AQ60:BJ60"/>
    <mergeCell ref="AQ61:BJ61"/>
    <mergeCell ref="AQ62:AZ62"/>
    <mergeCell ref="BA62:BJ62"/>
    <mergeCell ref="AQ63:AU63"/>
    <mergeCell ref="AV63:AZ63"/>
    <mergeCell ref="BA63:BE63"/>
    <mergeCell ref="BF63:BJ63"/>
    <mergeCell ref="AQ64:AU64"/>
    <mergeCell ref="AV64:AZ64"/>
    <mergeCell ref="BA64:BE64"/>
    <mergeCell ref="BF64:BJ64"/>
    <mergeCell ref="A61:T61"/>
    <mergeCell ref="K62:T62"/>
    <mergeCell ref="P63:T63"/>
    <mergeCell ref="AQ65:BJ66"/>
    <mergeCell ref="FF4:FK4"/>
    <mergeCell ref="EW5:FE5"/>
    <mergeCell ref="FF5:FG7"/>
    <mergeCell ref="FH5:FI7"/>
    <mergeCell ref="FJ5:FJ7"/>
    <mergeCell ref="FK5:FK7"/>
    <mergeCell ref="EW6:FE6"/>
    <mergeCell ref="EW7:FE7"/>
    <mergeCell ref="DW46:EF46"/>
    <mergeCell ref="EG46:EP46"/>
    <mergeCell ref="DW47:EF47"/>
    <mergeCell ref="EG47:EP47"/>
    <mergeCell ref="DW48:DX48"/>
    <mergeCell ref="DY48:DZ48"/>
    <mergeCell ref="EA48:EO48"/>
    <mergeCell ref="EZ14:FA14"/>
    <mergeCell ref="FB14:FI14"/>
    <mergeCell ref="EH10:EI10"/>
    <mergeCell ref="EJ10:EK10"/>
    <mergeCell ref="EL10:EM10"/>
    <mergeCell ref="EN10:EP10"/>
    <mergeCell ref="DY20:EP20"/>
    <mergeCell ref="DY21:EP21"/>
    <mergeCell ref="DY22:EP22"/>
    <mergeCell ref="DY23:EP23"/>
    <mergeCell ref="DY24:EP24"/>
    <mergeCell ref="DY25:EP25"/>
    <mergeCell ref="FC10:FD10"/>
    <mergeCell ref="FE10:FF10"/>
    <mergeCell ref="FG10:FH10"/>
    <mergeCell ref="ER37:ES38"/>
    <mergeCell ref="ET37:EV37"/>
    <mergeCell ref="EV3:FB4"/>
    <mergeCell ref="ER4:ET4"/>
    <mergeCell ref="ER5:ER7"/>
    <mergeCell ref="ES5:EV5"/>
    <mergeCell ref="ES6:EV6"/>
    <mergeCell ref="ES7:EV7"/>
    <mergeCell ref="FI15:FK15"/>
    <mergeCell ref="FM8:FN9"/>
    <mergeCell ref="FO8:FQ8"/>
    <mergeCell ref="FM26:FN28"/>
    <mergeCell ref="FO26:FS26"/>
    <mergeCell ref="FO27:FR27"/>
    <mergeCell ref="FS27:FW27"/>
    <mergeCell ref="FO28:FP28"/>
    <mergeCell ref="FQ28:FS28"/>
    <mergeCell ref="FT28:FU28"/>
    <mergeCell ref="ER19:FK19"/>
    <mergeCell ref="ER11:ES11"/>
    <mergeCell ref="ET11:FB11"/>
    <mergeCell ref="FC11:FE11"/>
    <mergeCell ref="FF11:FK11"/>
    <mergeCell ref="ER12:ES12"/>
    <mergeCell ref="ET12:FB12"/>
    <mergeCell ref="FC12:FE12"/>
    <mergeCell ref="FF12:FK12"/>
    <mergeCell ref="ER13:EY13"/>
    <mergeCell ref="EZ13:FK13"/>
    <mergeCell ref="ER14:EY14"/>
    <mergeCell ref="FC3:FK3"/>
    <mergeCell ref="FC4:FE4"/>
    <mergeCell ref="FO20:GF20"/>
    <mergeCell ref="FO21:GF21"/>
    <mergeCell ref="GH5:GH7"/>
    <mergeCell ref="FT26:FW26"/>
    <mergeCell ref="FX26:FZ27"/>
    <mergeCell ref="GA26:GF27"/>
    <mergeCell ref="FX28:FZ28"/>
    <mergeCell ref="GA28:GF28"/>
    <mergeCell ref="FQ30:FS30"/>
    <mergeCell ref="FV30:FW30"/>
    <mergeCell ref="FY30:GF30"/>
    <mergeCell ref="FM42:FV42"/>
    <mergeCell ref="FW42:GF42"/>
    <mergeCell ref="FM43:FV43"/>
    <mergeCell ref="FW43:GF43"/>
    <mergeCell ref="GH29:HA29"/>
    <mergeCell ref="GH30:GI30"/>
    <mergeCell ref="GL30:GN30"/>
    <mergeCell ref="GQ30:GR30"/>
    <mergeCell ref="FR15:FT15"/>
    <mergeCell ref="FU15:FW15"/>
    <mergeCell ref="FX15:GA15"/>
    <mergeCell ref="FM13:FT13"/>
    <mergeCell ref="FU13:GF13"/>
    <mergeCell ref="FM14:FT14"/>
    <mergeCell ref="FU14:FV14"/>
    <mergeCell ref="FW14:GD14"/>
    <mergeCell ref="FM34:FN34"/>
    <mergeCell ref="FO34:FQ34"/>
    <mergeCell ref="FR34:FU34"/>
    <mergeCell ref="FW34:FY34"/>
    <mergeCell ref="FZ34:GA34"/>
    <mergeCell ref="FM29:GF29"/>
    <mergeCell ref="FX12:FZ12"/>
    <mergeCell ref="FM65:GF66"/>
    <mergeCell ref="FM67:FS67"/>
    <mergeCell ref="FU67:GG67"/>
    <mergeCell ref="FM68:FS72"/>
    <mergeCell ref="FU68:GG68"/>
    <mergeCell ref="FU69:GG69"/>
    <mergeCell ref="FU70:GB70"/>
    <mergeCell ref="GC70:GG70"/>
    <mergeCell ref="FU71:GB71"/>
    <mergeCell ref="GC71:GG71"/>
    <mergeCell ref="FU72:FV73"/>
    <mergeCell ref="FW72:GG72"/>
    <mergeCell ref="FM73:FS73"/>
    <mergeCell ref="FM30:FN30"/>
    <mergeCell ref="FM32:GF32"/>
    <mergeCell ref="FM33:FN33"/>
    <mergeCell ref="FO33:FS33"/>
    <mergeCell ref="FW33:FX33"/>
    <mergeCell ref="GB34:GF34"/>
    <mergeCell ref="FM35:FN35"/>
    <mergeCell ref="FO35:FQ35"/>
    <mergeCell ref="FR35:FU35"/>
    <mergeCell ref="FW35:FY35"/>
    <mergeCell ref="FZ35:GA35"/>
    <mergeCell ref="GB35:GF35"/>
    <mergeCell ref="FM36:GF36"/>
    <mergeCell ref="FM53:FN53"/>
    <mergeCell ref="FY51:GF51"/>
    <mergeCell ref="FO52:FU52"/>
    <mergeCell ref="FZ52:GD52"/>
    <mergeCell ref="GE52:GF52"/>
    <mergeCell ref="FM37:FN38"/>
    <mergeCell ref="DD25:DU25"/>
    <mergeCell ref="AG10:AH10"/>
    <mergeCell ref="AI10:AJ10"/>
    <mergeCell ref="AK10:AL10"/>
    <mergeCell ref="AM10:AO10"/>
    <mergeCell ref="X20:AO20"/>
    <mergeCell ref="X21:AO21"/>
    <mergeCell ref="X22:AO22"/>
    <mergeCell ref="X23:AO23"/>
    <mergeCell ref="X24:AO24"/>
    <mergeCell ref="X25:AO25"/>
    <mergeCell ref="BB10:BC10"/>
    <mergeCell ref="BD10:BE10"/>
    <mergeCell ref="BF10:BG10"/>
    <mergeCell ref="BH10:BJ10"/>
    <mergeCell ref="AS20:BJ20"/>
    <mergeCell ref="AS21:BJ21"/>
    <mergeCell ref="AS22:BJ22"/>
    <mergeCell ref="AS23:BJ23"/>
    <mergeCell ref="AS24:BJ24"/>
    <mergeCell ref="AS25:BJ25"/>
    <mergeCell ref="DT14:DU14"/>
    <mergeCell ref="CR15:CU15"/>
    <mergeCell ref="CV15:CW15"/>
    <mergeCell ref="BN20:CE20"/>
    <mergeCell ref="BL23:BM25"/>
    <mergeCell ref="BL19:CE19"/>
    <mergeCell ref="CG15:CK15"/>
    <mergeCell ref="CL15:CN15"/>
    <mergeCell ref="CO15:CQ15"/>
    <mergeCell ref="BW10:BX10"/>
    <mergeCell ref="BY10:BZ10"/>
    <mergeCell ref="FO25:GF25"/>
    <mergeCell ref="GS10:GT10"/>
    <mergeCell ref="GU10:GV10"/>
    <mergeCell ref="GW10:GX10"/>
    <mergeCell ref="GY10:HA10"/>
    <mergeCell ref="GJ20:HA20"/>
    <mergeCell ref="GJ21:HA21"/>
    <mergeCell ref="GJ22:HA22"/>
    <mergeCell ref="GJ23:HA23"/>
    <mergeCell ref="GJ24:HA24"/>
    <mergeCell ref="GJ25:HA25"/>
    <mergeCell ref="O33:T33"/>
    <mergeCell ref="BN23:CE23"/>
    <mergeCell ref="BN24:CE24"/>
    <mergeCell ref="BN25:CE25"/>
    <mergeCell ref="CR10:CS10"/>
    <mergeCell ref="CT10:CU10"/>
    <mergeCell ref="CV10:CW10"/>
    <mergeCell ref="CX10:CZ10"/>
    <mergeCell ref="CI20:CZ20"/>
    <mergeCell ref="CI21:CZ21"/>
    <mergeCell ref="CI22:CZ22"/>
    <mergeCell ref="CI23:CZ23"/>
    <mergeCell ref="CI24:CZ24"/>
    <mergeCell ref="CI25:CZ25"/>
    <mergeCell ref="DM10:DN10"/>
    <mergeCell ref="DO10:DP10"/>
    <mergeCell ref="DD20:DU20"/>
    <mergeCell ref="DD21:DU21"/>
    <mergeCell ref="DD22:DU22"/>
    <mergeCell ref="DD23:DU23"/>
    <mergeCell ref="DD24:DU24"/>
  </mergeCells>
  <phoneticPr fontId="1"/>
  <conditionalFormatting sqref="O4:T4">
    <cfRule type="expression" dxfId="3153" priority="1304">
      <formula>$O$4=""</formula>
    </cfRule>
  </conditionalFormatting>
  <conditionalFormatting sqref="F5:N5">
    <cfRule type="expression" dxfId="3152" priority="1303">
      <formula>$F$5=""</formula>
    </cfRule>
  </conditionalFormatting>
  <conditionalFormatting sqref="F6:N6">
    <cfRule type="expression" dxfId="3151" priority="1302">
      <formula>$F$6=""</formula>
    </cfRule>
  </conditionalFormatting>
  <conditionalFormatting sqref="F7:N7">
    <cfRule type="expression" dxfId="3150" priority="1301">
      <formula>$F$7=""</formula>
    </cfRule>
  </conditionalFormatting>
  <conditionalFormatting sqref="F8:I8">
    <cfRule type="expression" dxfId="3149" priority="1299">
      <formula>$F$8=""</formula>
    </cfRule>
  </conditionalFormatting>
  <conditionalFormatting sqref="C9:I9">
    <cfRule type="expression" dxfId="3148" priority="1298">
      <formula>$C$9=""</formula>
    </cfRule>
  </conditionalFormatting>
  <conditionalFormatting sqref="O8:T9">
    <cfRule type="expression" dxfId="3147" priority="1297">
      <formula>$O$8=""</formula>
    </cfRule>
  </conditionalFormatting>
  <conditionalFormatting sqref="C10:K10">
    <cfRule type="expression" dxfId="3146" priority="1296">
      <formula>$C$10=""</formula>
    </cfRule>
  </conditionalFormatting>
  <conditionalFormatting sqref="N10:O10">
    <cfRule type="expression" dxfId="3145" priority="1295">
      <formula>$N$10=""</formula>
    </cfRule>
  </conditionalFormatting>
  <conditionalFormatting sqref="F15 K14">
    <cfRule type="expression" dxfId="3144" priority="1294">
      <formula>AND($F$15="",$K$14="")</formula>
    </cfRule>
  </conditionalFormatting>
  <conditionalFormatting sqref="L15:T15">
    <cfRule type="expression" dxfId="3143" priority="1293">
      <formula>AND($K$14&lt;&gt;"",$L$15="",$P$15="",$R$15="")</formula>
    </cfRule>
  </conditionalFormatting>
  <conditionalFormatting sqref="E28:G28">
    <cfRule type="expression" dxfId="3142" priority="1289">
      <formula>$E$28=""</formula>
    </cfRule>
  </conditionalFormatting>
  <conditionalFormatting sqref="H28:I28">
    <cfRule type="expression" dxfId="3141" priority="1288">
      <formula>$H$28=""</formula>
    </cfRule>
  </conditionalFormatting>
  <conditionalFormatting sqref="O26:T27">
    <cfRule type="expression" dxfId="3140" priority="1287">
      <formula>$O$26=""</formula>
    </cfRule>
  </conditionalFormatting>
  <conditionalFormatting sqref="O28:T28">
    <cfRule type="expression" dxfId="3139" priority="1286">
      <formula>$O$28=""</formula>
    </cfRule>
  </conditionalFormatting>
  <conditionalFormatting sqref="F37:I37">
    <cfRule type="expression" dxfId="3138" priority="1276">
      <formula>$F$37=""</formula>
    </cfRule>
  </conditionalFormatting>
  <conditionalFormatting sqref="G27:K27">
    <cfRule type="expression" dxfId="3137" priority="1290">
      <formula>AND($C$27="■その他",$G$27="")</formula>
    </cfRule>
  </conditionalFormatting>
  <conditionalFormatting sqref="J33">
    <cfRule type="expression" dxfId="3136" priority="1284">
      <formula>AND($H$33="■有",$J$33="")</formula>
    </cfRule>
  </conditionalFormatting>
  <conditionalFormatting sqref="F34:I34">
    <cfRule type="expression" dxfId="3135" priority="1282">
      <formula>AND($H$33="■有",$F$34="")</formula>
    </cfRule>
  </conditionalFormatting>
  <conditionalFormatting sqref="K34:M34">
    <cfRule type="expression" dxfId="3134" priority="1281">
      <formula>AND($H$33="■有",$K$34="")</formula>
    </cfRule>
  </conditionalFormatting>
  <conditionalFormatting sqref="P34:T34">
    <cfRule type="expression" dxfId="3133" priority="1280">
      <formula>AND($H$33="■有",$P$34="")</formula>
    </cfRule>
  </conditionalFormatting>
  <conditionalFormatting sqref="K37:M37">
    <cfRule type="expression" dxfId="3132" priority="1275">
      <formula>AND($F$37&lt;&gt;"同居家族①と同じ",$F$37&lt;&gt;"同居家族②と同じ",$F$37="")</formula>
    </cfRule>
  </conditionalFormatting>
  <conditionalFormatting sqref="P37:T37">
    <cfRule type="expression" dxfId="3131" priority="1274">
      <formula>AND($F$37&lt;&gt;"同居家族①と同じ",$F$37&lt;&gt;"同居家族②と同じ",$P$37="")</formula>
    </cfRule>
  </conditionalFormatting>
  <conditionalFormatting sqref="N52:R52">
    <cfRule type="expression" dxfId="3130" priority="1267">
      <formula>AND($J$52="■有",$N$52="")</formula>
    </cfRule>
  </conditionalFormatting>
  <conditionalFormatting sqref="F55:I55">
    <cfRule type="expression" dxfId="3129" priority="1264">
      <formula>$F$55=""</formula>
    </cfRule>
  </conditionalFormatting>
  <conditionalFormatting sqref="K39:M39">
    <cfRule type="expression" dxfId="3128" priority="1263">
      <formula>AND($F$39&lt;&gt;"",$F$39&lt;&gt;"同居家族①と同じ",$F$39&lt;&gt;"同居家族②と同じ",$K$39="")</formula>
    </cfRule>
  </conditionalFormatting>
  <conditionalFormatting sqref="P39:T39">
    <cfRule type="expression" dxfId="3127" priority="1262">
      <formula>AND($F$39&lt;&gt;"",$F$39&lt;&gt;"同居家族①と同じ",$F$39&lt;&gt;"同居家族②と同じ",$P$39="")</formula>
    </cfRule>
  </conditionalFormatting>
  <conditionalFormatting sqref="F63:J63">
    <cfRule type="expression" dxfId="3126" priority="1259">
      <formula>$F$63=""</formula>
    </cfRule>
  </conditionalFormatting>
  <conditionalFormatting sqref="P63:T63">
    <cfRule type="expression" dxfId="3125" priority="1258">
      <formula>$P$63=""</formula>
    </cfRule>
  </conditionalFormatting>
  <conditionalFormatting sqref="E48:S48">
    <cfRule type="expression" dxfId="3124" priority="1272">
      <formula>AND($A$48="■その他",$E$48="")</formula>
    </cfRule>
  </conditionalFormatting>
  <conditionalFormatting sqref="AJ4:AO4">
    <cfRule type="expression" dxfId="3123" priority="396">
      <formula>$O$4=""</formula>
    </cfRule>
  </conditionalFormatting>
  <conditionalFormatting sqref="AA5:AI5">
    <cfRule type="expression" dxfId="3122" priority="395">
      <formula>$F$5=""</formula>
    </cfRule>
  </conditionalFormatting>
  <conditionalFormatting sqref="AA6:AI6">
    <cfRule type="expression" dxfId="3121" priority="394">
      <formula>$F$6=""</formula>
    </cfRule>
  </conditionalFormatting>
  <conditionalFormatting sqref="AA7:AI7">
    <cfRule type="expression" dxfId="3120" priority="393">
      <formula>$F$7=""</formula>
    </cfRule>
  </conditionalFormatting>
  <conditionalFormatting sqref="AA8:AD8">
    <cfRule type="expression" dxfId="3119" priority="391">
      <formula>$F$8=""</formula>
    </cfRule>
  </conditionalFormatting>
  <conditionalFormatting sqref="X9:AD9">
    <cfRule type="expression" dxfId="3118" priority="390">
      <formula>$C$9=""</formula>
    </cfRule>
  </conditionalFormatting>
  <conditionalFormatting sqref="AJ8:AO9">
    <cfRule type="expression" dxfId="3117" priority="389">
      <formula>$O$8=""</formula>
    </cfRule>
  </conditionalFormatting>
  <conditionalFormatting sqref="X10:AF10">
    <cfRule type="expression" dxfId="3116" priority="388">
      <formula>$C$10=""</formula>
    </cfRule>
  </conditionalFormatting>
  <conditionalFormatting sqref="AI10:AJ10">
    <cfRule type="expression" dxfId="3115" priority="387">
      <formula>$N$10=""</formula>
    </cfRule>
  </conditionalFormatting>
  <conditionalFormatting sqref="AA15 AF14">
    <cfRule type="expression" dxfId="3114" priority="386">
      <formula>AND($F$15="",$K$14="")</formula>
    </cfRule>
  </conditionalFormatting>
  <conditionalFormatting sqref="AG15:AO15">
    <cfRule type="expression" dxfId="3113" priority="385">
      <formula>AND($K$14&lt;&gt;"",$L$15="",$P$15="",$R$15="")</formula>
    </cfRule>
  </conditionalFormatting>
  <conditionalFormatting sqref="Z28:AB28">
    <cfRule type="expression" dxfId="3112" priority="381">
      <formula>$E$28=""</formula>
    </cfRule>
  </conditionalFormatting>
  <conditionalFormatting sqref="AC28:AD28">
    <cfRule type="expression" dxfId="3111" priority="380">
      <formula>$H$28=""</formula>
    </cfRule>
  </conditionalFormatting>
  <conditionalFormatting sqref="AJ26:AO27">
    <cfRule type="expression" dxfId="3110" priority="379">
      <formula>$O$26=""</formula>
    </cfRule>
  </conditionalFormatting>
  <conditionalFormatting sqref="AJ28:AO28">
    <cfRule type="expression" dxfId="3109" priority="378">
      <formula>$O$28=""</formula>
    </cfRule>
  </conditionalFormatting>
  <conditionalFormatting sqref="AA37:AD37">
    <cfRule type="expression" dxfId="3108" priority="369">
      <formula>$F$37=""</formula>
    </cfRule>
  </conditionalFormatting>
  <conditionalFormatting sqref="AB27:AF27">
    <cfRule type="expression" dxfId="3107" priority="382">
      <formula>AND($C$27="■その他",$G$27="")</formula>
    </cfRule>
  </conditionalFormatting>
  <conditionalFormatting sqref="AE33">
    <cfRule type="expression" dxfId="3106" priority="376">
      <formula>AND($H$33="■有",$J$33="")</formula>
    </cfRule>
  </conditionalFormatting>
  <conditionalFormatting sqref="AA34:AD34">
    <cfRule type="expression" dxfId="3105" priority="375">
      <formula>AND($H$33="■有",$F$34="")</formula>
    </cfRule>
  </conditionalFormatting>
  <conditionalFormatting sqref="AF34:AH34">
    <cfRule type="expression" dxfId="3104" priority="374">
      <formula>AND($H$33="■有",$K$34="")</formula>
    </cfRule>
  </conditionalFormatting>
  <conditionalFormatting sqref="AK34:AO34">
    <cfRule type="expression" dxfId="3103" priority="373">
      <formula>AND($H$33="■有",$P$34="")</formula>
    </cfRule>
  </conditionalFormatting>
  <conditionalFormatting sqref="AF37:AH37">
    <cfRule type="expression" dxfId="3102" priority="368">
      <formula>AND($F$37&lt;&gt;"同居家族①と同じ",$F$37&lt;&gt;"同居家族②と同じ",$F$37="")</formula>
    </cfRule>
  </conditionalFormatting>
  <conditionalFormatting sqref="AK37:AO37">
    <cfRule type="expression" dxfId="3101" priority="367">
      <formula>AND($F$37&lt;&gt;"同居家族①と同じ",$F$37&lt;&gt;"同居家族②と同じ",$P$37="")</formula>
    </cfRule>
  </conditionalFormatting>
  <conditionalFormatting sqref="AI52:AM52">
    <cfRule type="expression" dxfId="3100" priority="362">
      <formula>AND($J$52="■有",$N$52="")</formula>
    </cfRule>
  </conditionalFormatting>
  <conditionalFormatting sqref="AA55:AD55">
    <cfRule type="expression" dxfId="3099" priority="359">
      <formula>$F$55=""</formula>
    </cfRule>
  </conditionalFormatting>
  <conditionalFormatting sqref="AF39:AH39">
    <cfRule type="expression" dxfId="3098" priority="358">
      <formula>AND($F$39&lt;&gt;"",$F$39&lt;&gt;"同居家族①と同じ",$F$39&lt;&gt;"同居家族②と同じ",$K$39="")</formula>
    </cfRule>
  </conditionalFormatting>
  <conditionalFormatting sqref="AK39:AO39">
    <cfRule type="expression" dxfId="3097" priority="357">
      <formula>AND($F$39&lt;&gt;"",$F$39&lt;&gt;"同居家族①と同じ",$F$39&lt;&gt;"同居家族②と同じ",$P$39="")</formula>
    </cfRule>
  </conditionalFormatting>
  <conditionalFormatting sqref="AA63:AE63">
    <cfRule type="expression" dxfId="3096" priority="354">
      <formula>$F$63=""</formula>
    </cfRule>
  </conditionalFormatting>
  <conditionalFormatting sqref="AK63:AO63">
    <cfRule type="expression" dxfId="3095" priority="353">
      <formula>$P$63=""</formula>
    </cfRule>
  </conditionalFormatting>
  <conditionalFormatting sqref="Z48:AN48">
    <cfRule type="expression" dxfId="3094" priority="365">
      <formula>AND($A$48="■その他",$E$48="")</formula>
    </cfRule>
  </conditionalFormatting>
  <conditionalFormatting sqref="BE4:BJ4">
    <cfRule type="expression" dxfId="3093" priority="352">
      <formula>$O$4=""</formula>
    </cfRule>
  </conditionalFormatting>
  <conditionalFormatting sqref="AV5:BD5">
    <cfRule type="expression" dxfId="3092" priority="351">
      <formula>$F$5=""</formula>
    </cfRule>
  </conditionalFormatting>
  <conditionalFormatting sqref="AV6:BD6">
    <cfRule type="expression" dxfId="3091" priority="350">
      <formula>$F$6=""</formula>
    </cfRule>
  </conditionalFormatting>
  <conditionalFormatting sqref="AV7:BD7">
    <cfRule type="expression" dxfId="3090" priority="349">
      <formula>$F$7=""</formula>
    </cfRule>
  </conditionalFormatting>
  <conditionalFormatting sqref="AV8:AY8">
    <cfRule type="expression" dxfId="3089" priority="347">
      <formula>$F$8=""</formula>
    </cfRule>
  </conditionalFormatting>
  <conditionalFormatting sqref="AS9:AY9">
    <cfRule type="expression" dxfId="3088" priority="346">
      <formula>$C$9=""</formula>
    </cfRule>
  </conditionalFormatting>
  <conditionalFormatting sqref="BE8:BJ9">
    <cfRule type="expression" dxfId="3087" priority="345">
      <formula>$O$8=""</formula>
    </cfRule>
  </conditionalFormatting>
  <conditionalFormatting sqref="AS10:BA10">
    <cfRule type="expression" dxfId="3086" priority="344">
      <formula>$C$10=""</formula>
    </cfRule>
  </conditionalFormatting>
  <conditionalFormatting sqref="BD10:BE10">
    <cfRule type="expression" dxfId="3085" priority="343">
      <formula>$N$10=""</formula>
    </cfRule>
  </conditionalFormatting>
  <conditionalFormatting sqref="AV15 BA14">
    <cfRule type="expression" dxfId="3084" priority="342">
      <formula>AND($F$15="",$K$14="")</formula>
    </cfRule>
  </conditionalFormatting>
  <conditionalFormatting sqref="BB15:BJ15">
    <cfRule type="expression" dxfId="3083" priority="341">
      <formula>AND($K$14&lt;&gt;"",$L$15="",$P$15="",$R$15="")</formula>
    </cfRule>
  </conditionalFormatting>
  <conditionalFormatting sqref="AU28:AW28">
    <cfRule type="expression" dxfId="3082" priority="337">
      <formula>$E$28=""</formula>
    </cfRule>
  </conditionalFormatting>
  <conditionalFormatting sqref="AX28:AY28">
    <cfRule type="expression" dxfId="3081" priority="336">
      <formula>$H$28=""</formula>
    </cfRule>
  </conditionalFormatting>
  <conditionalFormatting sqref="BE26:BJ27">
    <cfRule type="expression" dxfId="3080" priority="335">
      <formula>$O$26=""</formula>
    </cfRule>
  </conditionalFormatting>
  <conditionalFormatting sqref="BE28:BJ28">
    <cfRule type="expression" dxfId="3079" priority="334">
      <formula>$O$28=""</formula>
    </cfRule>
  </conditionalFormatting>
  <conditionalFormatting sqref="AV37:AY37">
    <cfRule type="expression" dxfId="3078" priority="325">
      <formula>$F$37=""</formula>
    </cfRule>
  </conditionalFormatting>
  <conditionalFormatting sqref="AW27:BA27">
    <cfRule type="expression" dxfId="3077" priority="338">
      <formula>AND($C$27="■その他",$G$27="")</formula>
    </cfRule>
  </conditionalFormatting>
  <conditionalFormatting sqref="AZ33">
    <cfRule type="expression" dxfId="3076" priority="332">
      <formula>AND($H$33="■有",$J$33="")</formula>
    </cfRule>
  </conditionalFormatting>
  <conditionalFormatting sqref="AV34:AY34">
    <cfRule type="expression" dxfId="3075" priority="331">
      <formula>AND($H$33="■有",$F$34="")</formula>
    </cfRule>
  </conditionalFormatting>
  <conditionalFormatting sqref="BA34:BC34">
    <cfRule type="expression" dxfId="3074" priority="330">
      <formula>AND($H$33="■有",$K$34="")</formula>
    </cfRule>
  </conditionalFormatting>
  <conditionalFormatting sqref="BF34:BJ34">
    <cfRule type="expression" dxfId="3073" priority="329">
      <formula>AND($H$33="■有",$P$34="")</formula>
    </cfRule>
  </conditionalFormatting>
  <conditionalFormatting sqref="BA37:BC37">
    <cfRule type="expression" dxfId="3072" priority="324">
      <formula>AND($F$37&lt;&gt;"同居家族①と同じ",$F$37&lt;&gt;"同居家族②と同じ",$F$37="")</formula>
    </cfRule>
  </conditionalFormatting>
  <conditionalFormatting sqref="BF37:BJ37">
    <cfRule type="expression" dxfId="3071" priority="323">
      <formula>AND($F$37&lt;&gt;"同居家族①と同じ",$F$37&lt;&gt;"同居家族②と同じ",$P$37="")</formula>
    </cfRule>
  </conditionalFormatting>
  <conditionalFormatting sqref="BD52:BH52">
    <cfRule type="expression" dxfId="3070" priority="318">
      <formula>AND($J$52="■有",$N$52="")</formula>
    </cfRule>
  </conditionalFormatting>
  <conditionalFormatting sqref="AV55:AY55">
    <cfRule type="expression" dxfId="3069" priority="315">
      <formula>$F$55=""</formula>
    </cfRule>
  </conditionalFormatting>
  <conditionalFormatting sqref="BA39:BC39">
    <cfRule type="expression" dxfId="3068" priority="314">
      <formula>AND($F$39&lt;&gt;"",$F$39&lt;&gt;"同居家族①と同じ",$F$39&lt;&gt;"同居家族②と同じ",$K$39="")</formula>
    </cfRule>
  </conditionalFormatting>
  <conditionalFormatting sqref="BF39:BJ39">
    <cfRule type="expression" dxfId="3067" priority="313">
      <formula>AND($F$39&lt;&gt;"",$F$39&lt;&gt;"同居家族①と同じ",$F$39&lt;&gt;"同居家族②と同じ",$P$39="")</formula>
    </cfRule>
  </conditionalFormatting>
  <conditionalFormatting sqref="AV63:AZ63">
    <cfRule type="expression" dxfId="3066" priority="310">
      <formula>$F$63=""</formula>
    </cfRule>
  </conditionalFormatting>
  <conditionalFormatting sqref="BF63:BJ63">
    <cfRule type="expression" dxfId="3065" priority="309">
      <formula>$P$63=""</formula>
    </cfRule>
  </conditionalFormatting>
  <conditionalFormatting sqref="AU48:BI48">
    <cfRule type="expression" dxfId="3064" priority="321">
      <formula>AND($A$48="■その他",$E$48="")</formula>
    </cfRule>
  </conditionalFormatting>
  <conditionalFormatting sqref="BZ4:CE4">
    <cfRule type="expression" dxfId="3063" priority="308">
      <formula>$O$4=""</formula>
    </cfRule>
  </conditionalFormatting>
  <conditionalFormatting sqref="BQ5:BY5">
    <cfRule type="expression" dxfId="3062" priority="307">
      <formula>$F$5=""</formula>
    </cfRule>
  </conditionalFormatting>
  <conditionalFormatting sqref="BQ6:BY6">
    <cfRule type="expression" dxfId="3061" priority="306">
      <formula>$F$6=""</formula>
    </cfRule>
  </conditionalFormatting>
  <conditionalFormatting sqref="BQ7:BY7">
    <cfRule type="expression" dxfId="3060" priority="305">
      <formula>$F$7=""</formula>
    </cfRule>
  </conditionalFormatting>
  <conditionalFormatting sqref="BQ8:BT8">
    <cfRule type="expression" dxfId="3059" priority="303">
      <formula>$F$8=""</formula>
    </cfRule>
  </conditionalFormatting>
  <conditionalFormatting sqref="BN9:BT9">
    <cfRule type="expression" dxfId="3058" priority="302">
      <formula>$C$9=""</formula>
    </cfRule>
  </conditionalFormatting>
  <conditionalFormatting sqref="BZ8:CE9">
    <cfRule type="expression" dxfId="3057" priority="301">
      <formula>$O$8=""</formula>
    </cfRule>
  </conditionalFormatting>
  <conditionalFormatting sqref="BN10:BV10">
    <cfRule type="expression" dxfId="3056" priority="300">
      <formula>$C$10=""</formula>
    </cfRule>
  </conditionalFormatting>
  <conditionalFormatting sqref="BY10:BZ10">
    <cfRule type="expression" dxfId="3055" priority="299">
      <formula>$N$10=""</formula>
    </cfRule>
  </conditionalFormatting>
  <conditionalFormatting sqref="BQ15 BV14">
    <cfRule type="expression" dxfId="3054" priority="298">
      <formula>AND($F$15="",$K$14="")</formula>
    </cfRule>
  </conditionalFormatting>
  <conditionalFormatting sqref="BW15:CE15">
    <cfRule type="expression" dxfId="3053" priority="297">
      <formula>AND($K$14&lt;&gt;"",$L$15="",$P$15="",$R$15="")</formula>
    </cfRule>
  </conditionalFormatting>
  <conditionalFormatting sqref="BP28:BR28">
    <cfRule type="expression" dxfId="3052" priority="293">
      <formula>$E$28=""</formula>
    </cfRule>
  </conditionalFormatting>
  <conditionalFormatting sqref="BS28:BT28">
    <cfRule type="expression" dxfId="3051" priority="292">
      <formula>$H$28=""</formula>
    </cfRule>
  </conditionalFormatting>
  <conditionalFormatting sqref="BZ26:CE27">
    <cfRule type="expression" dxfId="3050" priority="291">
      <formula>$O$26=""</formula>
    </cfRule>
  </conditionalFormatting>
  <conditionalFormatting sqref="BZ28:CE28">
    <cfRule type="expression" dxfId="3049" priority="290">
      <formula>$O$28=""</formula>
    </cfRule>
  </conditionalFormatting>
  <conditionalFormatting sqref="BQ37:BT37">
    <cfRule type="expression" dxfId="3048" priority="281">
      <formula>$F$37=""</formula>
    </cfRule>
  </conditionalFormatting>
  <conditionalFormatting sqref="BR27:BV27">
    <cfRule type="expression" dxfId="3047" priority="294">
      <formula>AND($C$27="■その他",$G$27="")</formula>
    </cfRule>
  </conditionalFormatting>
  <conditionalFormatting sqref="BU33">
    <cfRule type="expression" dxfId="3046" priority="288">
      <formula>AND($H$33="■有",$J$33="")</formula>
    </cfRule>
  </conditionalFormatting>
  <conditionalFormatting sqref="BQ34:BT34">
    <cfRule type="expression" dxfId="3045" priority="287">
      <formula>AND($H$33="■有",$F$34="")</formula>
    </cfRule>
  </conditionalFormatting>
  <conditionalFormatting sqref="BV34:BX34">
    <cfRule type="expression" dxfId="3044" priority="286">
      <formula>AND($H$33="■有",$K$34="")</formula>
    </cfRule>
  </conditionalFormatting>
  <conditionalFormatting sqref="CA34:CE34">
    <cfRule type="expression" dxfId="3043" priority="285">
      <formula>AND($H$33="■有",$P$34="")</formula>
    </cfRule>
  </conditionalFormatting>
  <conditionalFormatting sqref="BV37:BX37">
    <cfRule type="expression" dxfId="3042" priority="280">
      <formula>AND($F$37&lt;&gt;"同居家族①と同じ",$F$37&lt;&gt;"同居家族②と同じ",$F$37="")</formula>
    </cfRule>
  </conditionalFormatting>
  <conditionalFormatting sqref="CA37:CE37">
    <cfRule type="expression" dxfId="3041" priority="279">
      <formula>AND($F$37&lt;&gt;"同居家族①と同じ",$F$37&lt;&gt;"同居家族②と同じ",$P$37="")</formula>
    </cfRule>
  </conditionalFormatting>
  <conditionalFormatting sqref="BY52:CC52">
    <cfRule type="expression" dxfId="3040" priority="274">
      <formula>AND($J$52="■有",$N$52="")</formula>
    </cfRule>
  </conditionalFormatting>
  <conditionalFormatting sqref="BQ55:BT55">
    <cfRule type="expression" dxfId="3039" priority="271">
      <formula>$F$55=""</formula>
    </cfRule>
  </conditionalFormatting>
  <conditionalFormatting sqref="BV39:BX39">
    <cfRule type="expression" dxfId="3038" priority="270">
      <formula>AND($F$39&lt;&gt;"",$F$39&lt;&gt;"同居家族①と同じ",$F$39&lt;&gt;"同居家族②と同じ",$K$39="")</formula>
    </cfRule>
  </conditionalFormatting>
  <conditionalFormatting sqref="CA39:CE39">
    <cfRule type="expression" dxfId="3037" priority="269">
      <formula>AND($F$39&lt;&gt;"",$F$39&lt;&gt;"同居家族①と同じ",$F$39&lt;&gt;"同居家族②と同じ",$P$39="")</formula>
    </cfRule>
  </conditionalFormatting>
  <conditionalFormatting sqref="BQ63:BU63">
    <cfRule type="expression" dxfId="3036" priority="266">
      <formula>$F$63=""</formula>
    </cfRule>
  </conditionalFormatting>
  <conditionalFormatting sqref="CA63:CE63">
    <cfRule type="expression" dxfId="3035" priority="265">
      <formula>$P$63=""</formula>
    </cfRule>
  </conditionalFormatting>
  <conditionalFormatting sqref="BP48:CD48">
    <cfRule type="expression" dxfId="3034" priority="277">
      <formula>AND($A$48="■その他",$E$48="")</formula>
    </cfRule>
  </conditionalFormatting>
  <conditionalFormatting sqref="CU4:CZ4">
    <cfRule type="expression" dxfId="3033" priority="264">
      <formula>$O$4=""</formula>
    </cfRule>
  </conditionalFormatting>
  <conditionalFormatting sqref="CL5:CT5">
    <cfRule type="expression" dxfId="3032" priority="263">
      <formula>$F$5=""</formula>
    </cfRule>
  </conditionalFormatting>
  <conditionalFormatting sqref="CL6:CT6">
    <cfRule type="expression" dxfId="3031" priority="262">
      <formula>$F$6=""</formula>
    </cfRule>
  </conditionalFormatting>
  <conditionalFormatting sqref="CL7:CT7">
    <cfRule type="expression" dxfId="3030" priority="261">
      <formula>$F$7=""</formula>
    </cfRule>
  </conditionalFormatting>
  <conditionalFormatting sqref="CL8:CO8">
    <cfRule type="expression" dxfId="3029" priority="259">
      <formula>$F$8=""</formula>
    </cfRule>
  </conditionalFormatting>
  <conditionalFormatting sqref="CI9:CO9">
    <cfRule type="expression" dxfId="3028" priority="258">
      <formula>$C$9=""</formula>
    </cfRule>
  </conditionalFormatting>
  <conditionalFormatting sqref="CU8:CZ9">
    <cfRule type="expression" dxfId="3027" priority="257">
      <formula>$O$8=""</formula>
    </cfRule>
  </conditionalFormatting>
  <conditionalFormatting sqref="CI10:CQ10">
    <cfRule type="expression" dxfId="3026" priority="256">
      <formula>$C$10=""</formula>
    </cfRule>
  </conditionalFormatting>
  <conditionalFormatting sqref="CT10:CU10">
    <cfRule type="expression" dxfId="3025" priority="255">
      <formula>$N$10=""</formula>
    </cfRule>
  </conditionalFormatting>
  <conditionalFormatting sqref="CL15 CQ14">
    <cfRule type="expression" dxfId="3024" priority="254">
      <formula>AND($F$15="",$K$14="")</formula>
    </cfRule>
  </conditionalFormatting>
  <conditionalFormatting sqref="CR15:CZ15">
    <cfRule type="expression" dxfId="3023" priority="253">
      <formula>AND($K$14&lt;&gt;"",$L$15="",$P$15="",$R$15="")</formula>
    </cfRule>
  </conditionalFormatting>
  <conditionalFormatting sqref="CK28:CM28">
    <cfRule type="expression" dxfId="3022" priority="249">
      <formula>$E$28=""</formula>
    </cfRule>
  </conditionalFormatting>
  <conditionalFormatting sqref="CN28:CO28">
    <cfRule type="expression" dxfId="3021" priority="248">
      <formula>$H$28=""</formula>
    </cfRule>
  </conditionalFormatting>
  <conditionalFormatting sqref="CU26:CZ27">
    <cfRule type="expression" dxfId="3020" priority="247">
      <formula>$O$26=""</formula>
    </cfRule>
  </conditionalFormatting>
  <conditionalFormatting sqref="CU28:CZ28">
    <cfRule type="expression" dxfId="3019" priority="246">
      <formula>$O$28=""</formula>
    </cfRule>
  </conditionalFormatting>
  <conditionalFormatting sqref="CL37:CO37">
    <cfRule type="expression" dxfId="3018" priority="237">
      <formula>$F$37=""</formula>
    </cfRule>
  </conditionalFormatting>
  <conditionalFormatting sqref="CM27:CQ27">
    <cfRule type="expression" dxfId="3017" priority="250">
      <formula>AND($C$27="■その他",$G$27="")</formula>
    </cfRule>
  </conditionalFormatting>
  <conditionalFormatting sqref="CP33">
    <cfRule type="expression" dxfId="3016" priority="244">
      <formula>AND($H$33="■有",$J$33="")</formula>
    </cfRule>
  </conditionalFormatting>
  <conditionalFormatting sqref="CL34:CO34">
    <cfRule type="expression" dxfId="3015" priority="243">
      <formula>AND($H$33="■有",$F$34="")</formula>
    </cfRule>
  </conditionalFormatting>
  <conditionalFormatting sqref="CQ34:CS34">
    <cfRule type="expression" dxfId="3014" priority="242">
      <formula>AND($H$33="■有",$K$34="")</formula>
    </cfRule>
  </conditionalFormatting>
  <conditionalFormatting sqref="CV34:CZ34">
    <cfRule type="expression" dxfId="3013" priority="241">
      <formula>AND($H$33="■有",$P$34="")</formula>
    </cfRule>
  </conditionalFormatting>
  <conditionalFormatting sqref="CQ37:CS37">
    <cfRule type="expression" dxfId="3012" priority="236">
      <formula>AND($F$37&lt;&gt;"同居家族①と同じ",$F$37&lt;&gt;"同居家族②と同じ",$F$37="")</formula>
    </cfRule>
  </conditionalFormatting>
  <conditionalFormatting sqref="CV37:CZ37">
    <cfRule type="expression" dxfId="3011" priority="235">
      <formula>AND($F$37&lt;&gt;"同居家族①と同じ",$F$37&lt;&gt;"同居家族②と同じ",$P$37="")</formula>
    </cfRule>
  </conditionalFormatting>
  <conditionalFormatting sqref="CT52:CX52">
    <cfRule type="expression" dxfId="3010" priority="230">
      <formula>AND($J$52="■有",$N$52="")</formula>
    </cfRule>
  </conditionalFormatting>
  <conditionalFormatting sqref="CL55:CO55">
    <cfRule type="expression" dxfId="3009" priority="227">
      <formula>$F$55=""</formula>
    </cfRule>
  </conditionalFormatting>
  <conditionalFormatting sqref="CQ39:CS39">
    <cfRule type="expression" dxfId="3008" priority="226">
      <formula>AND($F$39&lt;&gt;"",$F$39&lt;&gt;"同居家族①と同じ",$F$39&lt;&gt;"同居家族②と同じ",$K$39="")</formula>
    </cfRule>
  </conditionalFormatting>
  <conditionalFormatting sqref="CV39:CZ39">
    <cfRule type="expression" dxfId="3007" priority="225">
      <formula>AND($F$39&lt;&gt;"",$F$39&lt;&gt;"同居家族①と同じ",$F$39&lt;&gt;"同居家族②と同じ",$P$39="")</formula>
    </cfRule>
  </conditionalFormatting>
  <conditionalFormatting sqref="CL63:CP63">
    <cfRule type="expression" dxfId="3006" priority="222">
      <formula>$F$63=""</formula>
    </cfRule>
  </conditionalFormatting>
  <conditionalFormatting sqref="CV63:CZ63">
    <cfRule type="expression" dxfId="3005" priority="221">
      <formula>$P$63=""</formula>
    </cfRule>
  </conditionalFormatting>
  <conditionalFormatting sqref="CK48:CY48">
    <cfRule type="expression" dxfId="3004" priority="233">
      <formula>AND($A$48="■その他",$E$48="")</formula>
    </cfRule>
  </conditionalFormatting>
  <conditionalFormatting sqref="DP4:DU4">
    <cfRule type="expression" dxfId="3003" priority="220">
      <formula>$O$4=""</formula>
    </cfRule>
  </conditionalFormatting>
  <conditionalFormatting sqref="DG5:DO5">
    <cfRule type="expression" dxfId="3002" priority="219">
      <formula>$F$5=""</formula>
    </cfRule>
  </conditionalFormatting>
  <conditionalFormatting sqref="DG6:DO6">
    <cfRule type="expression" dxfId="3001" priority="218">
      <formula>$F$6=""</formula>
    </cfRule>
  </conditionalFormatting>
  <conditionalFormatting sqref="DG7:DO7">
    <cfRule type="expression" dxfId="3000" priority="217">
      <formula>$F$7=""</formula>
    </cfRule>
  </conditionalFormatting>
  <conditionalFormatting sqref="DG8:DJ8">
    <cfRule type="expression" dxfId="2999" priority="215">
      <formula>$F$8=""</formula>
    </cfRule>
  </conditionalFormatting>
  <conditionalFormatting sqref="DD9:DJ9">
    <cfRule type="expression" dxfId="2998" priority="214">
      <formula>$C$9=""</formula>
    </cfRule>
  </conditionalFormatting>
  <conditionalFormatting sqref="DP8:DU9">
    <cfRule type="expression" dxfId="2997" priority="213">
      <formula>$O$8=""</formula>
    </cfRule>
  </conditionalFormatting>
  <conditionalFormatting sqref="DD10:DL10">
    <cfRule type="expression" dxfId="2996" priority="212">
      <formula>$C$10=""</formula>
    </cfRule>
  </conditionalFormatting>
  <conditionalFormatting sqref="DO10:DP10">
    <cfRule type="expression" dxfId="2995" priority="211">
      <formula>$N$10=""</formula>
    </cfRule>
  </conditionalFormatting>
  <conditionalFormatting sqref="DG15 DL14">
    <cfRule type="expression" dxfId="2994" priority="210">
      <formula>AND($F$15="",$K$14="")</formula>
    </cfRule>
  </conditionalFormatting>
  <conditionalFormatting sqref="DM15:DU15">
    <cfRule type="expression" dxfId="2993" priority="209">
      <formula>AND($K$14&lt;&gt;"",$L$15="",$P$15="",$R$15="")</formula>
    </cfRule>
  </conditionalFormatting>
  <conditionalFormatting sqref="DF28:DH28">
    <cfRule type="expression" dxfId="2992" priority="205">
      <formula>$E$28=""</formula>
    </cfRule>
  </conditionalFormatting>
  <conditionalFormatting sqref="DI28:DJ28">
    <cfRule type="expression" dxfId="2991" priority="204">
      <formula>$H$28=""</formula>
    </cfRule>
  </conditionalFormatting>
  <conditionalFormatting sqref="DP26:DU27">
    <cfRule type="expression" dxfId="2990" priority="203">
      <formula>$O$26=""</formula>
    </cfRule>
  </conditionalFormatting>
  <conditionalFormatting sqref="DP28:DU28">
    <cfRule type="expression" dxfId="2989" priority="202">
      <formula>$O$28=""</formula>
    </cfRule>
  </conditionalFormatting>
  <conditionalFormatting sqref="DG37:DJ37">
    <cfRule type="expression" dxfId="2988" priority="193">
      <formula>$F$37=""</formula>
    </cfRule>
  </conditionalFormatting>
  <conditionalFormatting sqref="DH27:DL27">
    <cfRule type="expression" dxfId="2987" priority="206">
      <formula>AND($C$27="■その他",$G$27="")</formula>
    </cfRule>
  </conditionalFormatting>
  <conditionalFormatting sqref="DK33">
    <cfRule type="expression" dxfId="2986" priority="200">
      <formula>AND($H$33="■有",$J$33="")</formula>
    </cfRule>
  </conditionalFormatting>
  <conditionalFormatting sqref="DG34:DJ34">
    <cfRule type="expression" dxfId="2985" priority="199">
      <formula>AND($H$33="■有",$F$34="")</formula>
    </cfRule>
  </conditionalFormatting>
  <conditionalFormatting sqref="DL34:DN34">
    <cfRule type="expression" dxfId="2984" priority="198">
      <formula>AND($H$33="■有",$K$34="")</formula>
    </cfRule>
  </conditionalFormatting>
  <conditionalFormatting sqref="DQ34:DU34">
    <cfRule type="expression" dxfId="2983" priority="197">
      <formula>AND($H$33="■有",$P$34="")</formula>
    </cfRule>
  </conditionalFormatting>
  <conditionalFormatting sqref="DL37:DN37">
    <cfRule type="expression" dxfId="2982" priority="192">
      <formula>AND($F$37&lt;&gt;"同居家族①と同じ",$F$37&lt;&gt;"同居家族②と同じ",$F$37="")</formula>
    </cfRule>
  </conditionalFormatting>
  <conditionalFormatting sqref="DQ37:DU37">
    <cfRule type="expression" dxfId="2981" priority="191">
      <formula>AND($F$37&lt;&gt;"同居家族①と同じ",$F$37&lt;&gt;"同居家族②と同じ",$P$37="")</formula>
    </cfRule>
  </conditionalFormatting>
  <conditionalFormatting sqref="DO52:DS52">
    <cfRule type="expression" dxfId="2980" priority="186">
      <formula>AND($J$52="■有",$N$52="")</formula>
    </cfRule>
  </conditionalFormatting>
  <conditionalFormatting sqref="DG55:DJ55">
    <cfRule type="expression" dxfId="2979" priority="183">
      <formula>$F$55=""</formula>
    </cfRule>
  </conditionalFormatting>
  <conditionalFormatting sqref="DL39:DN39">
    <cfRule type="expression" dxfId="2978" priority="182">
      <formula>AND($F$39&lt;&gt;"",$F$39&lt;&gt;"同居家族①と同じ",$F$39&lt;&gt;"同居家族②と同じ",$K$39="")</formula>
    </cfRule>
  </conditionalFormatting>
  <conditionalFormatting sqref="DQ39:DU39">
    <cfRule type="expression" dxfId="2977" priority="181">
      <formula>AND($F$39&lt;&gt;"",$F$39&lt;&gt;"同居家族①と同じ",$F$39&lt;&gt;"同居家族②と同じ",$P$39="")</formula>
    </cfRule>
  </conditionalFormatting>
  <conditionalFormatting sqref="DG63:DK63">
    <cfRule type="expression" dxfId="2976" priority="178">
      <formula>$F$63=""</formula>
    </cfRule>
  </conditionalFormatting>
  <conditionalFormatting sqref="DQ63:DU63">
    <cfRule type="expression" dxfId="2975" priority="177">
      <formula>$P$63=""</formula>
    </cfRule>
  </conditionalFormatting>
  <conditionalFormatting sqref="DF48:DT48">
    <cfRule type="expression" dxfId="2974" priority="189">
      <formula>AND($A$48="■その他",$E$48="")</formula>
    </cfRule>
  </conditionalFormatting>
  <conditionalFormatting sqref="EK4:EP4">
    <cfRule type="expression" dxfId="2973" priority="176">
      <formula>$O$4=""</formula>
    </cfRule>
  </conditionalFormatting>
  <conditionalFormatting sqref="EB5:EJ5">
    <cfRule type="expression" dxfId="2972" priority="175">
      <formula>$F$5=""</formula>
    </cfRule>
  </conditionalFormatting>
  <conditionalFormatting sqref="EB6:EJ6">
    <cfRule type="expression" dxfId="2971" priority="174">
      <formula>$F$6=""</formula>
    </cfRule>
  </conditionalFormatting>
  <conditionalFormatting sqref="EB7:EJ7">
    <cfRule type="expression" dxfId="2970" priority="173">
      <formula>$F$7=""</formula>
    </cfRule>
  </conditionalFormatting>
  <conditionalFormatting sqref="EB8:EE8">
    <cfRule type="expression" dxfId="2969" priority="171">
      <formula>$F$8=""</formula>
    </cfRule>
  </conditionalFormatting>
  <conditionalFormatting sqref="DY9:EE9">
    <cfRule type="expression" dxfId="2968" priority="170">
      <formula>$C$9=""</formula>
    </cfRule>
  </conditionalFormatting>
  <conditionalFormatting sqref="EK8:EP9">
    <cfRule type="expression" dxfId="2967" priority="169">
      <formula>$O$8=""</formula>
    </cfRule>
  </conditionalFormatting>
  <conditionalFormatting sqref="DY10:EG10">
    <cfRule type="expression" dxfId="2966" priority="168">
      <formula>$C$10=""</formula>
    </cfRule>
  </conditionalFormatting>
  <conditionalFormatting sqref="EJ10:EK10">
    <cfRule type="expression" dxfId="2965" priority="167">
      <formula>$N$10=""</formula>
    </cfRule>
  </conditionalFormatting>
  <conditionalFormatting sqref="EB15 EG14">
    <cfRule type="expression" dxfId="2964" priority="166">
      <formula>AND($F$15="",$K$14="")</formula>
    </cfRule>
  </conditionalFormatting>
  <conditionalFormatting sqref="EH15:EP15">
    <cfRule type="expression" dxfId="2963" priority="165">
      <formula>AND($K$14&lt;&gt;"",$L$15="",$P$15="",$R$15="")</formula>
    </cfRule>
  </conditionalFormatting>
  <conditionalFormatting sqref="EA28:EC28">
    <cfRule type="expression" dxfId="2962" priority="161">
      <formula>$E$28=""</formula>
    </cfRule>
  </conditionalFormatting>
  <conditionalFormatting sqref="ED28:EE28">
    <cfRule type="expression" dxfId="2961" priority="160">
      <formula>$H$28=""</formula>
    </cfRule>
  </conditionalFormatting>
  <conditionalFormatting sqref="EK26:EP27">
    <cfRule type="expression" dxfId="2960" priority="159">
      <formula>$O$26=""</formula>
    </cfRule>
  </conditionalFormatting>
  <conditionalFormatting sqref="EK28:EP28">
    <cfRule type="expression" dxfId="2959" priority="158">
      <formula>$O$28=""</formula>
    </cfRule>
  </conditionalFormatting>
  <conditionalFormatting sqref="EB37:EE37">
    <cfRule type="expression" dxfId="2958" priority="149">
      <formula>$F$37=""</formula>
    </cfRule>
  </conditionalFormatting>
  <conditionalFormatting sqref="EC27:EG27">
    <cfRule type="expression" dxfId="2957" priority="162">
      <formula>AND($C$27="■その他",$G$27="")</formula>
    </cfRule>
  </conditionalFormatting>
  <conditionalFormatting sqref="EF33">
    <cfRule type="expression" dxfId="2956" priority="156">
      <formula>AND($H$33="■有",$J$33="")</formula>
    </cfRule>
  </conditionalFormatting>
  <conditionalFormatting sqref="EB34:EE34">
    <cfRule type="expression" dxfId="2955" priority="155">
      <formula>AND($H$33="■有",$F$34="")</formula>
    </cfRule>
  </conditionalFormatting>
  <conditionalFormatting sqref="EG34:EI34">
    <cfRule type="expression" dxfId="2954" priority="154">
      <formula>AND($H$33="■有",$K$34="")</formula>
    </cfRule>
  </conditionalFormatting>
  <conditionalFormatting sqref="EL34:EP34">
    <cfRule type="expression" dxfId="2953" priority="153">
      <formula>AND($H$33="■有",$P$34="")</formula>
    </cfRule>
  </conditionalFormatting>
  <conditionalFormatting sqref="EG37:EI37">
    <cfRule type="expression" dxfId="2952" priority="148">
      <formula>AND($F$37&lt;&gt;"同居家族①と同じ",$F$37&lt;&gt;"同居家族②と同じ",$F$37="")</formula>
    </cfRule>
  </conditionalFormatting>
  <conditionalFormatting sqref="EL37:EP37">
    <cfRule type="expression" dxfId="2951" priority="147">
      <formula>AND($F$37&lt;&gt;"同居家族①と同じ",$F$37&lt;&gt;"同居家族②と同じ",$P$37="")</formula>
    </cfRule>
  </conditionalFormatting>
  <conditionalFormatting sqref="EJ52:EN52">
    <cfRule type="expression" dxfId="2950" priority="142">
      <formula>AND($J$52="■有",$N$52="")</formula>
    </cfRule>
  </conditionalFormatting>
  <conditionalFormatting sqref="EB55:EE55">
    <cfRule type="expression" dxfId="2949" priority="139">
      <formula>$F$55=""</formula>
    </cfRule>
  </conditionalFormatting>
  <conditionalFormatting sqref="EG39:EI39">
    <cfRule type="expression" dxfId="2948" priority="138">
      <formula>AND($F$39&lt;&gt;"",$F$39&lt;&gt;"同居家族①と同じ",$F$39&lt;&gt;"同居家族②と同じ",$K$39="")</formula>
    </cfRule>
  </conditionalFormatting>
  <conditionalFormatting sqref="EL39:EP39">
    <cfRule type="expression" dxfId="2947" priority="137">
      <formula>AND($F$39&lt;&gt;"",$F$39&lt;&gt;"同居家族①と同じ",$F$39&lt;&gt;"同居家族②と同じ",$P$39="")</formula>
    </cfRule>
  </conditionalFormatting>
  <conditionalFormatting sqref="EB63:EF63">
    <cfRule type="expression" dxfId="2946" priority="134">
      <formula>$F$63=""</formula>
    </cfRule>
  </conditionalFormatting>
  <conditionalFormatting sqref="EL63:EP63">
    <cfRule type="expression" dxfId="2945" priority="133">
      <formula>$P$63=""</formula>
    </cfRule>
  </conditionalFormatting>
  <conditionalFormatting sqref="EA48:EO48">
    <cfRule type="expression" dxfId="2944" priority="145">
      <formula>AND($A$48="■その他",$E$48="")</formula>
    </cfRule>
  </conditionalFormatting>
  <conditionalFormatting sqref="FF4:FK4">
    <cfRule type="expression" dxfId="2943" priority="132">
      <formula>$O$4=""</formula>
    </cfRule>
  </conditionalFormatting>
  <conditionalFormatting sqref="EW5:FE5">
    <cfRule type="expression" dxfId="2942" priority="131">
      <formula>$F$5=""</formula>
    </cfRule>
  </conditionalFormatting>
  <conditionalFormatting sqref="EW6:FE6">
    <cfRule type="expression" dxfId="2941" priority="130">
      <formula>$F$6=""</formula>
    </cfRule>
  </conditionalFormatting>
  <conditionalFormatting sqref="EW7:FE7">
    <cfRule type="expression" dxfId="2940" priority="129">
      <formula>$F$7=""</formula>
    </cfRule>
  </conditionalFormatting>
  <conditionalFormatting sqref="EW8:EZ8">
    <cfRule type="expression" dxfId="2939" priority="127">
      <formula>$F$8=""</formula>
    </cfRule>
  </conditionalFormatting>
  <conditionalFormatting sqref="ET9:EZ9">
    <cfRule type="expression" dxfId="2938" priority="126">
      <formula>$C$9=""</formula>
    </cfRule>
  </conditionalFormatting>
  <conditionalFormatting sqref="FF8:FK9">
    <cfRule type="expression" dxfId="2937" priority="125">
      <formula>$O$8=""</formula>
    </cfRule>
  </conditionalFormatting>
  <conditionalFormatting sqref="ET10:FB10">
    <cfRule type="expression" dxfId="2936" priority="124">
      <formula>$C$10=""</formula>
    </cfRule>
  </conditionalFormatting>
  <conditionalFormatting sqref="FE10:FF10">
    <cfRule type="expression" dxfId="2935" priority="123">
      <formula>$N$10=""</formula>
    </cfRule>
  </conditionalFormatting>
  <conditionalFormatting sqref="EW15 FB14">
    <cfRule type="expression" dxfId="2934" priority="122">
      <formula>AND($F$15="",$K$14="")</formula>
    </cfRule>
  </conditionalFormatting>
  <conditionalFormatting sqref="FC15:FK15">
    <cfRule type="expression" dxfId="2933" priority="121">
      <formula>AND($K$14&lt;&gt;"",$L$15="",$P$15="",$R$15="")</formula>
    </cfRule>
  </conditionalFormatting>
  <conditionalFormatting sqref="EV28:EX28">
    <cfRule type="expression" dxfId="2932" priority="117">
      <formula>$E$28=""</formula>
    </cfRule>
  </conditionalFormatting>
  <conditionalFormatting sqref="EY28:EZ28">
    <cfRule type="expression" dxfId="2931" priority="116">
      <formula>$H$28=""</formula>
    </cfRule>
  </conditionalFormatting>
  <conditionalFormatting sqref="FF26:FK27">
    <cfRule type="expression" dxfId="2930" priority="115">
      <formula>$O$26=""</formula>
    </cfRule>
  </conditionalFormatting>
  <conditionalFormatting sqref="FF28:FK28">
    <cfRule type="expression" dxfId="2929" priority="114">
      <formula>$O$28=""</formula>
    </cfRule>
  </conditionalFormatting>
  <conditionalFormatting sqref="EW37:EZ37">
    <cfRule type="expression" dxfId="2928" priority="105">
      <formula>$F$37=""</formula>
    </cfRule>
  </conditionalFormatting>
  <conditionalFormatting sqref="EX27:FB27">
    <cfRule type="expression" dxfId="2927" priority="118">
      <formula>AND($C$27="■その他",$G$27="")</formula>
    </cfRule>
  </conditionalFormatting>
  <conditionalFormatting sqref="FA33">
    <cfRule type="expression" dxfId="2926" priority="112">
      <formula>AND($H$33="■有",$J$33="")</formula>
    </cfRule>
  </conditionalFormatting>
  <conditionalFormatting sqref="EW34:EZ34">
    <cfRule type="expression" dxfId="2925" priority="111">
      <formula>AND($H$33="■有",$F$34="")</formula>
    </cfRule>
  </conditionalFormatting>
  <conditionalFormatting sqref="FB34:FD34">
    <cfRule type="expression" dxfId="2924" priority="110">
      <formula>AND($H$33="■有",$K$34="")</formula>
    </cfRule>
  </conditionalFormatting>
  <conditionalFormatting sqref="FG34:FK34">
    <cfRule type="expression" dxfId="2923" priority="109">
      <formula>AND($H$33="■有",$P$34="")</formula>
    </cfRule>
  </conditionalFormatting>
  <conditionalFormatting sqref="FB37:FD37">
    <cfRule type="expression" dxfId="2922" priority="104">
      <formula>AND($F$37&lt;&gt;"同居家族①と同じ",$F$37&lt;&gt;"同居家族②と同じ",$F$37="")</formula>
    </cfRule>
  </conditionalFormatting>
  <conditionalFormatting sqref="FG37:FK37">
    <cfRule type="expression" dxfId="2921" priority="103">
      <formula>AND($F$37&lt;&gt;"同居家族①と同じ",$F$37&lt;&gt;"同居家族②と同じ",$P$37="")</formula>
    </cfRule>
  </conditionalFormatting>
  <conditionalFormatting sqref="FE52:FI52">
    <cfRule type="expression" dxfId="2920" priority="98">
      <formula>AND($J$52="■有",$N$52="")</formula>
    </cfRule>
  </conditionalFormatting>
  <conditionalFormatting sqref="EW55:EZ55">
    <cfRule type="expression" dxfId="2919" priority="95">
      <formula>$F$55=""</formula>
    </cfRule>
  </conditionalFormatting>
  <conditionalFormatting sqref="FB39:FD39">
    <cfRule type="expression" dxfId="2918" priority="94">
      <formula>AND($F$39&lt;&gt;"",$F$39&lt;&gt;"同居家族①と同じ",$F$39&lt;&gt;"同居家族②と同じ",$K$39="")</formula>
    </cfRule>
  </conditionalFormatting>
  <conditionalFormatting sqref="FG39:FK39">
    <cfRule type="expression" dxfId="2917" priority="93">
      <formula>AND($F$39&lt;&gt;"",$F$39&lt;&gt;"同居家族①と同じ",$F$39&lt;&gt;"同居家族②と同じ",$P$39="")</formula>
    </cfRule>
  </conditionalFormatting>
  <conditionalFormatting sqref="EW63:FA63">
    <cfRule type="expression" dxfId="2916" priority="90">
      <formula>$F$63=""</formula>
    </cfRule>
  </conditionalFormatting>
  <conditionalFormatting sqref="FG63:FK63">
    <cfRule type="expression" dxfId="2915" priority="89">
      <formula>$P$63=""</formula>
    </cfRule>
  </conditionalFormatting>
  <conditionalFormatting sqref="EV48:FJ48">
    <cfRule type="expression" dxfId="2914" priority="101">
      <formula>AND($A$48="■その他",$E$48="")</formula>
    </cfRule>
  </conditionalFormatting>
  <conditionalFormatting sqref="GA4:GF4">
    <cfRule type="expression" dxfId="2913" priority="88">
      <formula>$O$4=""</formula>
    </cfRule>
  </conditionalFormatting>
  <conditionalFormatting sqref="FR5:FZ5">
    <cfRule type="expression" dxfId="2912" priority="87">
      <formula>$F$5=""</formula>
    </cfRule>
  </conditionalFormatting>
  <conditionalFormatting sqref="FR6:FZ6">
    <cfRule type="expression" dxfId="2911" priority="86">
      <formula>$F$6=""</formula>
    </cfRule>
  </conditionalFormatting>
  <conditionalFormatting sqref="FR7:FZ7">
    <cfRule type="expression" dxfId="2910" priority="85">
      <formula>$F$7=""</formula>
    </cfRule>
  </conditionalFormatting>
  <conditionalFormatting sqref="FR8:FU8">
    <cfRule type="expression" dxfId="2909" priority="83">
      <formula>$F$8=""</formula>
    </cfRule>
  </conditionalFormatting>
  <conditionalFormatting sqref="FO9:FU9">
    <cfRule type="expression" dxfId="2908" priority="82">
      <formula>$C$9=""</formula>
    </cfRule>
  </conditionalFormatting>
  <conditionalFormatting sqref="GA8:GF9">
    <cfRule type="expression" dxfId="2907" priority="81">
      <formula>$O$8=""</formula>
    </cfRule>
  </conditionalFormatting>
  <conditionalFormatting sqref="FO10:FW10">
    <cfRule type="expression" dxfId="2906" priority="80">
      <formula>$C$10=""</formula>
    </cfRule>
  </conditionalFormatting>
  <conditionalFormatting sqref="FZ10:GA10">
    <cfRule type="expression" dxfId="2905" priority="79">
      <formula>$N$10=""</formula>
    </cfRule>
  </conditionalFormatting>
  <conditionalFormatting sqref="FR15 FW14">
    <cfRule type="expression" dxfId="2904" priority="78">
      <formula>AND($F$15="",$K$14="")</formula>
    </cfRule>
  </conditionalFormatting>
  <conditionalFormatting sqref="FX15:GF15">
    <cfRule type="expression" dxfId="2903" priority="77">
      <formula>AND($K$14&lt;&gt;"",$L$15="",$P$15="",$R$15="")</formula>
    </cfRule>
  </conditionalFormatting>
  <conditionalFormatting sqref="FQ28:FS28">
    <cfRule type="expression" dxfId="2902" priority="73">
      <formula>$E$28=""</formula>
    </cfRule>
  </conditionalFormatting>
  <conditionalFormatting sqref="FT28:FU28">
    <cfRule type="expression" dxfId="2901" priority="72">
      <formula>$H$28=""</formula>
    </cfRule>
  </conditionalFormatting>
  <conditionalFormatting sqref="GA26:GF27">
    <cfRule type="expression" dxfId="2900" priority="71">
      <formula>$O$26=""</formula>
    </cfRule>
  </conditionalFormatting>
  <conditionalFormatting sqref="GA28:GF28">
    <cfRule type="expression" dxfId="2899" priority="70">
      <formula>$O$28=""</formula>
    </cfRule>
  </conditionalFormatting>
  <conditionalFormatting sqref="FR37:FU37">
    <cfRule type="expression" dxfId="2898" priority="61">
      <formula>$F$37=""</formula>
    </cfRule>
  </conditionalFormatting>
  <conditionalFormatting sqref="FS27:FW27">
    <cfRule type="expression" dxfId="2897" priority="74">
      <formula>AND($C$27="■その他",$G$27="")</formula>
    </cfRule>
  </conditionalFormatting>
  <conditionalFormatting sqref="FV33">
    <cfRule type="expression" dxfId="2896" priority="68">
      <formula>AND($H$33="■有",$J$33="")</formula>
    </cfRule>
  </conditionalFormatting>
  <conditionalFormatting sqref="FR34:FU34">
    <cfRule type="expression" dxfId="2895" priority="67">
      <formula>AND($H$33="■有",$F$34="")</formula>
    </cfRule>
  </conditionalFormatting>
  <conditionalFormatting sqref="FW34:FY34">
    <cfRule type="expression" dxfId="2894" priority="66">
      <formula>AND($H$33="■有",$K$34="")</formula>
    </cfRule>
  </conditionalFormatting>
  <conditionalFormatting sqref="GB34:GF34">
    <cfRule type="expression" dxfId="2893" priority="65">
      <formula>AND($H$33="■有",$P$34="")</formula>
    </cfRule>
  </conditionalFormatting>
  <conditionalFormatting sqref="FW37:FY37">
    <cfRule type="expression" dxfId="2892" priority="60">
      <formula>AND($F$37&lt;&gt;"同居家族①と同じ",$F$37&lt;&gt;"同居家族②と同じ",$F$37="")</formula>
    </cfRule>
  </conditionalFormatting>
  <conditionalFormatting sqref="GB37:GF37">
    <cfRule type="expression" dxfId="2891" priority="59">
      <formula>AND($F$37&lt;&gt;"同居家族①と同じ",$F$37&lt;&gt;"同居家族②と同じ",$P$37="")</formula>
    </cfRule>
  </conditionalFormatting>
  <conditionalFormatting sqref="FZ52:GD52">
    <cfRule type="expression" dxfId="2890" priority="54">
      <formula>AND($J$52="■有",$N$52="")</formula>
    </cfRule>
  </conditionalFormatting>
  <conditionalFormatting sqref="FR55:FU55">
    <cfRule type="expression" dxfId="2889" priority="51">
      <formula>$F$55=""</formula>
    </cfRule>
  </conditionalFormatting>
  <conditionalFormatting sqref="FW39:FY39">
    <cfRule type="expression" dxfId="2888" priority="50">
      <formula>AND($F$39&lt;&gt;"",$F$39&lt;&gt;"同居家族①と同じ",$F$39&lt;&gt;"同居家族②と同じ",$K$39="")</formula>
    </cfRule>
  </conditionalFormatting>
  <conditionalFormatting sqref="GB39:GF39">
    <cfRule type="expression" dxfId="2887" priority="49">
      <formula>AND($F$39&lt;&gt;"",$F$39&lt;&gt;"同居家族①と同じ",$F$39&lt;&gt;"同居家族②と同じ",$P$39="")</formula>
    </cfRule>
  </conditionalFormatting>
  <conditionalFormatting sqref="FR63:FV63">
    <cfRule type="expression" dxfId="2886" priority="46">
      <formula>$F$63=""</formula>
    </cfRule>
  </conditionalFormatting>
  <conditionalFormatting sqref="GB63:GF63">
    <cfRule type="expression" dxfId="2885" priority="45">
      <formula>$P$63=""</formula>
    </cfRule>
  </conditionalFormatting>
  <conditionalFormatting sqref="FQ48:GE48">
    <cfRule type="expression" dxfId="2884" priority="57">
      <formula>AND($A$48="■その他",$E$48="")</formula>
    </cfRule>
  </conditionalFormatting>
  <conditionalFormatting sqref="GV4:HA4">
    <cfRule type="expression" dxfId="2883" priority="44">
      <formula>$O$4=""</formula>
    </cfRule>
  </conditionalFormatting>
  <conditionalFormatting sqref="GM5:GU5">
    <cfRule type="expression" dxfId="2882" priority="43">
      <formula>$F$5=""</formula>
    </cfRule>
  </conditionalFormatting>
  <conditionalFormatting sqref="GM6:GU6">
    <cfRule type="expression" dxfId="2881" priority="42">
      <formula>$F$6=""</formula>
    </cfRule>
  </conditionalFormatting>
  <conditionalFormatting sqref="GM7:GU7">
    <cfRule type="expression" dxfId="2880" priority="41">
      <formula>$F$7=""</formula>
    </cfRule>
  </conditionalFormatting>
  <conditionalFormatting sqref="GM8:GP8">
    <cfRule type="expression" dxfId="2879" priority="39">
      <formula>$F$8=""</formula>
    </cfRule>
  </conditionalFormatting>
  <conditionalFormatting sqref="GJ9:GP9">
    <cfRule type="expression" dxfId="2878" priority="38">
      <formula>$C$9=""</formula>
    </cfRule>
  </conditionalFormatting>
  <conditionalFormatting sqref="GV8:HA9">
    <cfRule type="expression" dxfId="2877" priority="37">
      <formula>$O$8=""</formula>
    </cfRule>
  </conditionalFormatting>
  <conditionalFormatting sqref="GJ10:GR10">
    <cfRule type="expression" dxfId="2876" priority="36">
      <formula>$C$10=""</formula>
    </cfRule>
  </conditionalFormatting>
  <conditionalFormatting sqref="GU10:GV10">
    <cfRule type="expression" dxfId="2875" priority="35">
      <formula>$N$10=""</formula>
    </cfRule>
  </conditionalFormatting>
  <conditionalFormatting sqref="GM15 GR14">
    <cfRule type="expression" dxfId="2874" priority="34">
      <formula>AND($F$15="",$K$14="")</formula>
    </cfRule>
  </conditionalFormatting>
  <conditionalFormatting sqref="GS15:HA15">
    <cfRule type="expression" dxfId="2873" priority="33">
      <formula>AND($K$14&lt;&gt;"",$L$15="",$P$15="",$R$15="")</formula>
    </cfRule>
  </conditionalFormatting>
  <conditionalFormatting sqref="GL28:GN28">
    <cfRule type="expression" dxfId="2872" priority="29">
      <formula>$E$28=""</formula>
    </cfRule>
  </conditionalFormatting>
  <conditionalFormatting sqref="GO28:GP28">
    <cfRule type="expression" dxfId="2871" priority="28">
      <formula>$H$28=""</formula>
    </cfRule>
  </conditionalFormatting>
  <conditionalFormatting sqref="GV26:HA27">
    <cfRule type="expression" dxfId="2870" priority="27">
      <formula>$O$26=""</formula>
    </cfRule>
  </conditionalFormatting>
  <conditionalFormatting sqref="GV28:HA28">
    <cfRule type="expression" dxfId="2869" priority="26">
      <formula>$O$28=""</formula>
    </cfRule>
  </conditionalFormatting>
  <conditionalFormatting sqref="GM37:GP37">
    <cfRule type="expression" dxfId="2868" priority="17">
      <formula>$F$37=""</formula>
    </cfRule>
  </conditionalFormatting>
  <conditionalFormatting sqref="GN27:GR27">
    <cfRule type="expression" dxfId="2867" priority="30">
      <formula>AND($C$27="■その他",$G$27="")</formula>
    </cfRule>
  </conditionalFormatting>
  <conditionalFormatting sqref="GQ33">
    <cfRule type="expression" dxfId="2866" priority="24">
      <formula>AND($H$33="■有",$J$33="")</formula>
    </cfRule>
  </conditionalFormatting>
  <conditionalFormatting sqref="GM34:GP34">
    <cfRule type="expression" dxfId="2865" priority="23">
      <formula>AND($H$33="■有",$F$34="")</formula>
    </cfRule>
  </conditionalFormatting>
  <conditionalFormatting sqref="GR34:GT34">
    <cfRule type="expression" dxfId="2864" priority="22">
      <formula>AND($H$33="■有",$K$34="")</formula>
    </cfRule>
  </conditionalFormatting>
  <conditionalFormatting sqref="GW34:HA34">
    <cfRule type="expression" dxfId="2863" priority="21">
      <formula>AND($H$33="■有",$P$34="")</formula>
    </cfRule>
  </conditionalFormatting>
  <conditionalFormatting sqref="GR37:GT37">
    <cfRule type="expression" dxfId="2862" priority="16">
      <formula>AND($F$37&lt;&gt;"同居家族①と同じ",$F$37&lt;&gt;"同居家族②と同じ",$F$37="")</formula>
    </cfRule>
  </conditionalFormatting>
  <conditionalFormatting sqref="GW37:HA37">
    <cfRule type="expression" dxfId="2861" priority="15">
      <formula>AND($F$37&lt;&gt;"同居家族①と同じ",$F$37&lt;&gt;"同居家族②と同じ",$P$37="")</formula>
    </cfRule>
  </conditionalFormatting>
  <conditionalFormatting sqref="GU52:GY52">
    <cfRule type="expression" dxfId="2860" priority="10">
      <formula>AND($J$52="■有",$N$52="")</formula>
    </cfRule>
  </conditionalFormatting>
  <conditionalFormatting sqref="GM55:GP55">
    <cfRule type="expression" dxfId="2859" priority="7">
      <formula>$F$55=""</formula>
    </cfRule>
  </conditionalFormatting>
  <conditionalFormatting sqref="GR39:GT39">
    <cfRule type="expression" dxfId="2858" priority="6">
      <formula>AND($F$39&lt;&gt;"",$F$39&lt;&gt;"同居家族①と同じ",$F$39&lt;&gt;"同居家族②と同じ",$K$39="")</formula>
    </cfRule>
  </conditionalFormatting>
  <conditionalFormatting sqref="GW39:HA39">
    <cfRule type="expression" dxfId="2857" priority="5">
      <formula>AND($F$39&lt;&gt;"",$F$39&lt;&gt;"同居家族①と同じ",$F$39&lt;&gt;"同居家族②と同じ",$P$39="")</formula>
    </cfRule>
  </conditionalFormatting>
  <conditionalFormatting sqref="GM63:GQ63">
    <cfRule type="expression" dxfId="2856" priority="2">
      <formula>$F$63=""</formula>
    </cfRule>
  </conditionalFormatting>
  <conditionalFormatting sqref="GW63:HA63">
    <cfRule type="expression" dxfId="2855" priority="1">
      <formula>$P$63=""</formula>
    </cfRule>
  </conditionalFormatting>
  <conditionalFormatting sqref="GL48:GZ48">
    <cfRule type="expression" dxfId="2854"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1300" id="{DB9F54E5-97B2-4889-A628-5A71633095D2}">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1292" id="{C2EF0969-B642-4A46-9E7F-D1160FFE67DB}">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1291" id="{6056227E-3C4E-4D98-8D5B-597E1B4746E1}">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1285" id="{7D6E9FA2-8ABC-4C2A-9AC2-8B7A39F77059}">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1279" id="{9F52AE42-71E3-480D-A519-474F9D8428C9}">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1278" id="{E4F60182-5522-4015-A607-20F0A8972DF3}">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1277" id="{CAA2EDE3-2F91-480F-B0BF-B47BCB2CDAEA}">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1273" id="{3B0FA831-7868-40C0-B8FF-AD874FD361B3}">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1271" id="{B40FC29B-B1BF-4B2A-9610-985554E3FC8E}">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1270" id="{F8C9789D-FA88-40AB-B4B1-4EC55D10B3BC}">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1266" id="{5CF233F3-6B76-4B6F-9000-5F319166F0AA}">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1265" id="{1946E819-A240-4AA3-AD9D-2E0887A96141}">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1261" id="{1C434A97-318B-4F93-B067-44F953FA4CD3}">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1260" id="{F5545222-7881-40C5-8FDF-E6B6D38F7773}">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7459-E242-4318-8D76-EA0F0FA7B7C0}">
  <dimension ref="A1:HB78"/>
  <sheetViews>
    <sheetView view="pageBreakPreview" zoomScale="40" zoomScaleNormal="55" zoomScaleSheetLayoutView="40" workbookViewId="0">
      <selection activeCell="GH3" sqref="GH3:HB73"/>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11</v>
      </c>
      <c r="C1" s="274" t="s">
        <v>284</v>
      </c>
      <c r="D1" s="274"/>
      <c r="E1" s="274"/>
      <c r="F1" s="274"/>
      <c r="G1" s="274"/>
      <c r="H1" s="274"/>
      <c r="I1" s="274"/>
      <c r="J1" s="274"/>
      <c r="K1" s="274"/>
      <c r="L1" s="274"/>
      <c r="M1" s="274"/>
      <c r="N1" s="274"/>
      <c r="O1" s="274"/>
      <c r="P1" s="274"/>
      <c r="Q1" s="274"/>
      <c r="R1" s="274"/>
      <c r="S1" s="274"/>
      <c r="T1" s="274"/>
      <c r="U1" s="274"/>
      <c r="V1" s="58">
        <f>A1+1</f>
        <v>12</v>
      </c>
      <c r="X1" s="274" t="s">
        <v>284</v>
      </c>
      <c r="Y1" s="274"/>
      <c r="Z1" s="274"/>
      <c r="AA1" s="274"/>
      <c r="AB1" s="274"/>
      <c r="AC1" s="274"/>
      <c r="AD1" s="274"/>
      <c r="AE1" s="274"/>
      <c r="AF1" s="274"/>
      <c r="AG1" s="274"/>
      <c r="AH1" s="274"/>
      <c r="AI1" s="274"/>
      <c r="AJ1" s="274"/>
      <c r="AK1" s="274"/>
      <c r="AL1" s="274"/>
      <c r="AM1" s="274"/>
      <c r="AN1" s="274"/>
      <c r="AO1" s="274"/>
      <c r="AP1" s="274"/>
      <c r="AQ1" s="58">
        <f>V1+1</f>
        <v>13</v>
      </c>
      <c r="AS1" s="274" t="s">
        <v>284</v>
      </c>
      <c r="AT1" s="274"/>
      <c r="AU1" s="274"/>
      <c r="AV1" s="274"/>
      <c r="AW1" s="274"/>
      <c r="AX1" s="274"/>
      <c r="AY1" s="274"/>
      <c r="AZ1" s="274"/>
      <c r="BA1" s="274"/>
      <c r="BB1" s="274"/>
      <c r="BC1" s="274"/>
      <c r="BD1" s="274"/>
      <c r="BE1" s="274"/>
      <c r="BF1" s="274"/>
      <c r="BG1" s="274"/>
      <c r="BH1" s="274"/>
      <c r="BI1" s="274"/>
      <c r="BJ1" s="274"/>
      <c r="BK1" s="274"/>
      <c r="BL1" s="58">
        <f>AQ1+1</f>
        <v>14</v>
      </c>
      <c r="BN1" s="274" t="s">
        <v>284</v>
      </c>
      <c r="BO1" s="274"/>
      <c r="BP1" s="274"/>
      <c r="BQ1" s="274"/>
      <c r="BR1" s="274"/>
      <c r="BS1" s="274"/>
      <c r="BT1" s="274"/>
      <c r="BU1" s="274"/>
      <c r="BV1" s="274"/>
      <c r="BW1" s="274"/>
      <c r="BX1" s="274"/>
      <c r="BY1" s="274"/>
      <c r="BZ1" s="274"/>
      <c r="CA1" s="274"/>
      <c r="CB1" s="274"/>
      <c r="CC1" s="274"/>
      <c r="CD1" s="274"/>
      <c r="CE1" s="274"/>
      <c r="CF1" s="274"/>
      <c r="CG1" s="58">
        <f>BL1+1</f>
        <v>15</v>
      </c>
      <c r="CI1" s="274" t="s">
        <v>284</v>
      </c>
      <c r="CJ1" s="274"/>
      <c r="CK1" s="274"/>
      <c r="CL1" s="274"/>
      <c r="CM1" s="274"/>
      <c r="CN1" s="274"/>
      <c r="CO1" s="274"/>
      <c r="CP1" s="274"/>
      <c r="CQ1" s="274"/>
      <c r="CR1" s="274"/>
      <c r="CS1" s="274"/>
      <c r="CT1" s="274"/>
      <c r="CU1" s="274"/>
      <c r="CV1" s="274"/>
      <c r="CW1" s="274"/>
      <c r="CX1" s="274"/>
      <c r="CY1" s="274"/>
      <c r="CZ1" s="274"/>
      <c r="DA1" s="274"/>
      <c r="DB1" s="58">
        <f>CG1+1</f>
        <v>16</v>
      </c>
      <c r="DD1" s="274" t="s">
        <v>284</v>
      </c>
      <c r="DE1" s="274"/>
      <c r="DF1" s="274"/>
      <c r="DG1" s="274"/>
      <c r="DH1" s="274"/>
      <c r="DI1" s="274"/>
      <c r="DJ1" s="274"/>
      <c r="DK1" s="274"/>
      <c r="DL1" s="274"/>
      <c r="DM1" s="274"/>
      <c r="DN1" s="274"/>
      <c r="DO1" s="274"/>
      <c r="DP1" s="274"/>
      <c r="DQ1" s="274"/>
      <c r="DR1" s="274"/>
      <c r="DS1" s="274"/>
      <c r="DT1" s="274"/>
      <c r="DU1" s="274"/>
      <c r="DV1" s="274"/>
      <c r="DW1" s="58">
        <f>DB1+1</f>
        <v>17</v>
      </c>
      <c r="DY1" s="274" t="s">
        <v>284</v>
      </c>
      <c r="DZ1" s="274"/>
      <c r="EA1" s="274"/>
      <c r="EB1" s="274"/>
      <c r="EC1" s="274"/>
      <c r="ED1" s="274"/>
      <c r="EE1" s="274"/>
      <c r="EF1" s="274"/>
      <c r="EG1" s="274"/>
      <c r="EH1" s="274"/>
      <c r="EI1" s="274"/>
      <c r="EJ1" s="274"/>
      <c r="EK1" s="274"/>
      <c r="EL1" s="274"/>
      <c r="EM1" s="274"/>
      <c r="EN1" s="274"/>
      <c r="EO1" s="274"/>
      <c r="EP1" s="274"/>
      <c r="EQ1" s="274"/>
      <c r="ER1" s="58">
        <f>DW1+1</f>
        <v>18</v>
      </c>
      <c r="ET1" s="274" t="s">
        <v>284</v>
      </c>
      <c r="EU1" s="274"/>
      <c r="EV1" s="274"/>
      <c r="EW1" s="274"/>
      <c r="EX1" s="274"/>
      <c r="EY1" s="274"/>
      <c r="EZ1" s="274"/>
      <c r="FA1" s="274"/>
      <c r="FB1" s="274"/>
      <c r="FC1" s="274"/>
      <c r="FD1" s="274"/>
      <c r="FE1" s="274"/>
      <c r="FF1" s="274"/>
      <c r="FG1" s="274"/>
      <c r="FH1" s="274"/>
      <c r="FI1" s="274"/>
      <c r="FJ1" s="274"/>
      <c r="FK1" s="274"/>
      <c r="FL1" s="274"/>
      <c r="FM1" s="58">
        <f>ER1+1</f>
        <v>19</v>
      </c>
      <c r="FO1" s="274" t="s">
        <v>284</v>
      </c>
      <c r="FP1" s="274"/>
      <c r="FQ1" s="274"/>
      <c r="FR1" s="274"/>
      <c r="FS1" s="274"/>
      <c r="FT1" s="274"/>
      <c r="FU1" s="274"/>
      <c r="FV1" s="274"/>
      <c r="FW1" s="274"/>
      <c r="FX1" s="274"/>
      <c r="FY1" s="274"/>
      <c r="FZ1" s="274"/>
      <c r="GA1" s="274"/>
      <c r="GB1" s="274"/>
      <c r="GC1" s="274"/>
      <c r="GD1" s="274"/>
      <c r="GE1" s="274"/>
      <c r="GF1" s="274"/>
      <c r="GG1" s="274"/>
      <c r="GH1" s="58">
        <f>FM1+1</f>
        <v>20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2839" priority="440">
      <formula>$O$4=""</formula>
    </cfRule>
  </conditionalFormatting>
  <conditionalFormatting sqref="F5:N5">
    <cfRule type="expression" dxfId="2838" priority="439">
      <formula>$F$5=""</formula>
    </cfRule>
  </conditionalFormatting>
  <conditionalFormatting sqref="F6:N6">
    <cfRule type="expression" dxfId="2837" priority="438">
      <formula>$F$6=""</formula>
    </cfRule>
  </conditionalFormatting>
  <conditionalFormatting sqref="F7:N7">
    <cfRule type="expression" dxfId="2836" priority="437">
      <formula>$F$7=""</formula>
    </cfRule>
  </conditionalFormatting>
  <conditionalFormatting sqref="F8:I8">
    <cfRule type="expression" dxfId="2835" priority="435">
      <formula>$F$8=""</formula>
    </cfRule>
  </conditionalFormatting>
  <conditionalFormatting sqref="C9:I9">
    <cfRule type="expression" dxfId="2834" priority="434">
      <formula>$C$9=""</formula>
    </cfRule>
  </conditionalFormatting>
  <conditionalFormatting sqref="O8:T9">
    <cfRule type="expression" dxfId="2833" priority="433">
      <formula>$O$8=""</formula>
    </cfRule>
  </conditionalFormatting>
  <conditionalFormatting sqref="C10:K10">
    <cfRule type="expression" dxfId="2832" priority="432">
      <formula>$C$10=""</formula>
    </cfRule>
  </conditionalFormatting>
  <conditionalFormatting sqref="N10:O10">
    <cfRule type="expression" dxfId="2831" priority="431">
      <formula>$N$10=""</formula>
    </cfRule>
  </conditionalFormatting>
  <conditionalFormatting sqref="F15 K14">
    <cfRule type="expression" dxfId="2830" priority="430">
      <formula>AND($F$15="",$K$14="")</formula>
    </cfRule>
  </conditionalFormatting>
  <conditionalFormatting sqref="L15:T15">
    <cfRule type="expression" dxfId="2829" priority="429">
      <formula>AND($K$14&lt;&gt;"",$L$15="",$P$15="",$R$15="")</formula>
    </cfRule>
  </conditionalFormatting>
  <conditionalFormatting sqref="E28:G28">
    <cfRule type="expression" dxfId="2828" priority="425">
      <formula>$E$28=""</formula>
    </cfRule>
  </conditionalFormatting>
  <conditionalFormatting sqref="H28:I28">
    <cfRule type="expression" dxfId="2827" priority="424">
      <formula>$H$28=""</formula>
    </cfRule>
  </conditionalFormatting>
  <conditionalFormatting sqref="O26:T27">
    <cfRule type="expression" dxfId="2826" priority="423">
      <formula>$O$26=""</formula>
    </cfRule>
  </conditionalFormatting>
  <conditionalFormatting sqref="O28:T28">
    <cfRule type="expression" dxfId="2825" priority="422">
      <formula>$O$28=""</formula>
    </cfRule>
  </conditionalFormatting>
  <conditionalFormatting sqref="F37:I37">
    <cfRule type="expression" dxfId="2824" priority="413">
      <formula>$F$37=""</formula>
    </cfRule>
  </conditionalFormatting>
  <conditionalFormatting sqref="G27:K27">
    <cfRule type="expression" dxfId="2823" priority="426">
      <formula>AND($C$27="■その他",$G$27="")</formula>
    </cfRule>
  </conditionalFormatting>
  <conditionalFormatting sqref="J33">
    <cfRule type="expression" dxfId="2822" priority="420">
      <formula>AND($H$33="■有",$J$33="")</formula>
    </cfRule>
  </conditionalFormatting>
  <conditionalFormatting sqref="F34:I34">
    <cfRule type="expression" dxfId="2821" priority="419">
      <formula>AND($H$33="■有",$F$34="")</formula>
    </cfRule>
  </conditionalFormatting>
  <conditionalFormatting sqref="K34:M34">
    <cfRule type="expression" dxfId="2820" priority="418">
      <formula>AND($H$33="■有",$K$34="")</formula>
    </cfRule>
  </conditionalFormatting>
  <conditionalFormatting sqref="P34:T34">
    <cfRule type="expression" dxfId="2819" priority="417">
      <formula>AND($H$33="■有",$P$34="")</formula>
    </cfRule>
  </conditionalFormatting>
  <conditionalFormatting sqref="K37:M37">
    <cfRule type="expression" dxfId="2818" priority="412">
      <formula>AND($F$37&lt;&gt;"同居家族①と同じ",$F$37&lt;&gt;"同居家族②と同じ",$F$37="")</formula>
    </cfRule>
  </conditionalFormatting>
  <conditionalFormatting sqref="P37:T37">
    <cfRule type="expression" dxfId="2817" priority="411">
      <formula>AND($F$37&lt;&gt;"同居家族①と同じ",$F$37&lt;&gt;"同居家族②と同じ",$P$37="")</formula>
    </cfRule>
  </conditionalFormatting>
  <conditionalFormatting sqref="N52:R52">
    <cfRule type="expression" dxfId="2816" priority="406">
      <formula>AND($J$52="■有",$N$52="")</formula>
    </cfRule>
  </conditionalFormatting>
  <conditionalFormatting sqref="F55:I55">
    <cfRule type="expression" dxfId="2815" priority="403">
      <formula>$F$55=""</formula>
    </cfRule>
  </conditionalFormatting>
  <conditionalFormatting sqref="K39:M39">
    <cfRule type="expression" dxfId="2814" priority="402">
      <formula>AND($F$39&lt;&gt;"",$F$39&lt;&gt;"同居家族①と同じ",$F$39&lt;&gt;"同居家族②と同じ",$K$39="")</formula>
    </cfRule>
  </conditionalFormatting>
  <conditionalFormatting sqref="P39:T39">
    <cfRule type="expression" dxfId="2813" priority="401">
      <formula>AND($F$39&lt;&gt;"",$F$39&lt;&gt;"同居家族①と同じ",$F$39&lt;&gt;"同居家族②と同じ",$P$39="")</formula>
    </cfRule>
  </conditionalFormatting>
  <conditionalFormatting sqref="F63:J63">
    <cfRule type="expression" dxfId="2812" priority="398">
      <formula>$F$63=""</formula>
    </cfRule>
  </conditionalFormatting>
  <conditionalFormatting sqref="P63:T63">
    <cfRule type="expression" dxfId="2811" priority="397">
      <formula>$P$63=""</formula>
    </cfRule>
  </conditionalFormatting>
  <conditionalFormatting sqref="E48:S48">
    <cfRule type="expression" dxfId="2810" priority="409">
      <formula>AND($A$48="■その他",$E$48="")</formula>
    </cfRule>
  </conditionalFormatting>
  <conditionalFormatting sqref="AJ4:AO4">
    <cfRule type="expression" dxfId="2809" priority="396">
      <formula>$O$4=""</formula>
    </cfRule>
  </conditionalFormatting>
  <conditionalFormatting sqref="AA5:AI5">
    <cfRule type="expression" dxfId="2808" priority="395">
      <formula>$F$5=""</formula>
    </cfRule>
  </conditionalFormatting>
  <conditionalFormatting sqref="AA6:AI6">
    <cfRule type="expression" dxfId="2807" priority="394">
      <formula>$F$6=""</formula>
    </cfRule>
  </conditionalFormatting>
  <conditionalFormatting sqref="AA7:AI7">
    <cfRule type="expression" dxfId="2806" priority="393">
      <formula>$F$7=""</formula>
    </cfRule>
  </conditionalFormatting>
  <conditionalFormatting sqref="AA8:AD8">
    <cfRule type="expression" dxfId="2805" priority="391">
      <formula>$F$8=""</formula>
    </cfRule>
  </conditionalFormatting>
  <conditionalFormatting sqref="X9:AD9">
    <cfRule type="expression" dxfId="2804" priority="390">
      <formula>$C$9=""</formula>
    </cfRule>
  </conditionalFormatting>
  <conditionalFormatting sqref="AJ8:AO9">
    <cfRule type="expression" dxfId="2803" priority="389">
      <formula>$O$8=""</formula>
    </cfRule>
  </conditionalFormatting>
  <conditionalFormatting sqref="X10:AF10">
    <cfRule type="expression" dxfId="2802" priority="388">
      <formula>$C$10=""</formula>
    </cfRule>
  </conditionalFormatting>
  <conditionalFormatting sqref="AI10:AJ10">
    <cfRule type="expression" dxfId="2801" priority="387">
      <formula>$N$10=""</formula>
    </cfRule>
  </conditionalFormatting>
  <conditionalFormatting sqref="AA15 AF14">
    <cfRule type="expression" dxfId="2800" priority="386">
      <formula>AND($F$15="",$K$14="")</formula>
    </cfRule>
  </conditionalFormatting>
  <conditionalFormatting sqref="AG15:AO15">
    <cfRule type="expression" dxfId="2799" priority="385">
      <formula>AND($K$14&lt;&gt;"",$L$15="",$P$15="",$R$15="")</formula>
    </cfRule>
  </conditionalFormatting>
  <conditionalFormatting sqref="Z28:AB28">
    <cfRule type="expression" dxfId="2798" priority="381">
      <formula>$E$28=""</formula>
    </cfRule>
  </conditionalFormatting>
  <conditionalFormatting sqref="AC28:AD28">
    <cfRule type="expression" dxfId="2797" priority="380">
      <formula>$H$28=""</formula>
    </cfRule>
  </conditionalFormatting>
  <conditionalFormatting sqref="AJ26:AO27">
    <cfRule type="expression" dxfId="2796" priority="379">
      <formula>$O$26=""</formula>
    </cfRule>
  </conditionalFormatting>
  <conditionalFormatting sqref="AJ28:AO28">
    <cfRule type="expression" dxfId="2795" priority="378">
      <formula>$O$28=""</formula>
    </cfRule>
  </conditionalFormatting>
  <conditionalFormatting sqref="AA37:AD37">
    <cfRule type="expression" dxfId="2794" priority="369">
      <formula>$F$37=""</formula>
    </cfRule>
  </conditionalFormatting>
  <conditionalFormatting sqref="AB27:AF27">
    <cfRule type="expression" dxfId="2793" priority="382">
      <formula>AND($C$27="■その他",$G$27="")</formula>
    </cfRule>
  </conditionalFormatting>
  <conditionalFormatting sqref="AE33">
    <cfRule type="expression" dxfId="2792" priority="376">
      <formula>AND($H$33="■有",$J$33="")</formula>
    </cfRule>
  </conditionalFormatting>
  <conditionalFormatting sqref="AA34:AD34">
    <cfRule type="expression" dxfId="2791" priority="375">
      <formula>AND($H$33="■有",$F$34="")</formula>
    </cfRule>
  </conditionalFormatting>
  <conditionalFormatting sqref="AF34:AH34">
    <cfRule type="expression" dxfId="2790" priority="374">
      <formula>AND($H$33="■有",$K$34="")</formula>
    </cfRule>
  </conditionalFormatting>
  <conditionalFormatting sqref="AK34:AO34">
    <cfRule type="expression" dxfId="2789" priority="373">
      <formula>AND($H$33="■有",$P$34="")</formula>
    </cfRule>
  </conditionalFormatting>
  <conditionalFormatting sqref="AF37:AH37">
    <cfRule type="expression" dxfId="2788" priority="368">
      <formula>AND($F$37&lt;&gt;"同居家族①と同じ",$F$37&lt;&gt;"同居家族②と同じ",$F$37="")</formula>
    </cfRule>
  </conditionalFormatting>
  <conditionalFormatting sqref="AK37:AO37">
    <cfRule type="expression" dxfId="2787" priority="367">
      <formula>AND($F$37&lt;&gt;"同居家族①と同じ",$F$37&lt;&gt;"同居家族②と同じ",$P$37="")</formula>
    </cfRule>
  </conditionalFormatting>
  <conditionalFormatting sqref="AI52:AM52">
    <cfRule type="expression" dxfId="2786" priority="362">
      <formula>AND($J$52="■有",$N$52="")</formula>
    </cfRule>
  </conditionalFormatting>
  <conditionalFormatting sqref="AA55:AD55">
    <cfRule type="expression" dxfId="2785" priority="359">
      <formula>$F$55=""</formula>
    </cfRule>
  </conditionalFormatting>
  <conditionalFormatting sqref="AF39:AH39">
    <cfRule type="expression" dxfId="2784" priority="358">
      <formula>AND($F$39&lt;&gt;"",$F$39&lt;&gt;"同居家族①と同じ",$F$39&lt;&gt;"同居家族②と同じ",$K$39="")</formula>
    </cfRule>
  </conditionalFormatting>
  <conditionalFormatting sqref="AK39:AO39">
    <cfRule type="expression" dxfId="2783" priority="357">
      <formula>AND($F$39&lt;&gt;"",$F$39&lt;&gt;"同居家族①と同じ",$F$39&lt;&gt;"同居家族②と同じ",$P$39="")</formula>
    </cfRule>
  </conditionalFormatting>
  <conditionalFormatting sqref="AA63:AE63">
    <cfRule type="expression" dxfId="2782" priority="354">
      <formula>$F$63=""</formula>
    </cfRule>
  </conditionalFormatting>
  <conditionalFormatting sqref="AK63:AO63">
    <cfRule type="expression" dxfId="2781" priority="353">
      <formula>$P$63=""</formula>
    </cfRule>
  </conditionalFormatting>
  <conditionalFormatting sqref="Z48:AN48">
    <cfRule type="expression" dxfId="2780" priority="365">
      <formula>AND($A$48="■その他",$E$48="")</formula>
    </cfRule>
  </conditionalFormatting>
  <conditionalFormatting sqref="BE4:BJ4">
    <cfRule type="expression" dxfId="2779" priority="352">
      <formula>$O$4=""</formula>
    </cfRule>
  </conditionalFormatting>
  <conditionalFormatting sqref="AV5:BD5">
    <cfRule type="expression" dxfId="2778" priority="351">
      <formula>$F$5=""</formula>
    </cfRule>
  </conditionalFormatting>
  <conditionalFormatting sqref="AV6:BD6">
    <cfRule type="expression" dxfId="2777" priority="350">
      <formula>$F$6=""</formula>
    </cfRule>
  </conditionalFormatting>
  <conditionalFormatting sqref="AV7:BD7">
    <cfRule type="expression" dxfId="2776" priority="349">
      <formula>$F$7=""</formula>
    </cfRule>
  </conditionalFormatting>
  <conditionalFormatting sqref="AV8:AY8">
    <cfRule type="expression" dxfId="2775" priority="347">
      <formula>$F$8=""</formula>
    </cfRule>
  </conditionalFormatting>
  <conditionalFormatting sqref="AS9:AY9">
    <cfRule type="expression" dxfId="2774" priority="346">
      <formula>$C$9=""</formula>
    </cfRule>
  </conditionalFormatting>
  <conditionalFormatting sqref="BE8:BJ9">
    <cfRule type="expression" dxfId="2773" priority="345">
      <formula>$O$8=""</formula>
    </cfRule>
  </conditionalFormatting>
  <conditionalFormatting sqref="AS10:BA10">
    <cfRule type="expression" dxfId="2772" priority="344">
      <formula>$C$10=""</formula>
    </cfRule>
  </conditionalFormatting>
  <conditionalFormatting sqref="BD10:BE10">
    <cfRule type="expression" dxfId="2771" priority="343">
      <formula>$N$10=""</formula>
    </cfRule>
  </conditionalFormatting>
  <conditionalFormatting sqref="AV15 BA14">
    <cfRule type="expression" dxfId="2770" priority="342">
      <formula>AND($F$15="",$K$14="")</formula>
    </cfRule>
  </conditionalFormatting>
  <conditionalFormatting sqref="BB15:BJ15">
    <cfRule type="expression" dxfId="2769" priority="341">
      <formula>AND($K$14&lt;&gt;"",$L$15="",$P$15="",$R$15="")</formula>
    </cfRule>
  </conditionalFormatting>
  <conditionalFormatting sqref="AU28:AW28">
    <cfRule type="expression" dxfId="2768" priority="337">
      <formula>$E$28=""</formula>
    </cfRule>
  </conditionalFormatting>
  <conditionalFormatting sqref="AX28:AY28">
    <cfRule type="expression" dxfId="2767" priority="336">
      <formula>$H$28=""</formula>
    </cfRule>
  </conditionalFormatting>
  <conditionalFormatting sqref="BE26:BJ27">
    <cfRule type="expression" dxfId="2766" priority="335">
      <formula>$O$26=""</formula>
    </cfRule>
  </conditionalFormatting>
  <conditionalFormatting sqref="BE28:BJ28">
    <cfRule type="expression" dxfId="2765" priority="334">
      <formula>$O$28=""</formula>
    </cfRule>
  </conditionalFormatting>
  <conditionalFormatting sqref="AV37:AY37">
    <cfRule type="expression" dxfId="2764" priority="325">
      <formula>$F$37=""</formula>
    </cfRule>
  </conditionalFormatting>
  <conditionalFormatting sqref="AW27:BA27">
    <cfRule type="expression" dxfId="2763" priority="338">
      <formula>AND($C$27="■その他",$G$27="")</formula>
    </cfRule>
  </conditionalFormatting>
  <conditionalFormatting sqref="AZ33">
    <cfRule type="expression" dxfId="2762" priority="332">
      <formula>AND($H$33="■有",$J$33="")</formula>
    </cfRule>
  </conditionalFormatting>
  <conditionalFormatting sqref="AV34:AY34">
    <cfRule type="expression" dxfId="2761" priority="331">
      <formula>AND($H$33="■有",$F$34="")</formula>
    </cfRule>
  </conditionalFormatting>
  <conditionalFormatting sqref="BA34:BC34">
    <cfRule type="expression" dxfId="2760" priority="330">
      <formula>AND($H$33="■有",$K$34="")</formula>
    </cfRule>
  </conditionalFormatting>
  <conditionalFormatting sqref="BF34:BJ34">
    <cfRule type="expression" dxfId="2759" priority="329">
      <formula>AND($H$33="■有",$P$34="")</formula>
    </cfRule>
  </conditionalFormatting>
  <conditionalFormatting sqref="BA37:BC37">
    <cfRule type="expression" dxfId="2758" priority="324">
      <formula>AND($F$37&lt;&gt;"同居家族①と同じ",$F$37&lt;&gt;"同居家族②と同じ",$F$37="")</formula>
    </cfRule>
  </conditionalFormatting>
  <conditionalFormatting sqref="BF37:BJ37">
    <cfRule type="expression" dxfId="2757" priority="323">
      <formula>AND($F$37&lt;&gt;"同居家族①と同じ",$F$37&lt;&gt;"同居家族②と同じ",$P$37="")</formula>
    </cfRule>
  </conditionalFormatting>
  <conditionalFormatting sqref="BD52:BH52">
    <cfRule type="expression" dxfId="2756" priority="318">
      <formula>AND($J$52="■有",$N$52="")</formula>
    </cfRule>
  </conditionalFormatting>
  <conditionalFormatting sqref="AV55:AY55">
    <cfRule type="expression" dxfId="2755" priority="315">
      <formula>$F$55=""</formula>
    </cfRule>
  </conditionalFormatting>
  <conditionalFormatting sqref="BA39:BC39">
    <cfRule type="expression" dxfId="2754" priority="314">
      <formula>AND($F$39&lt;&gt;"",$F$39&lt;&gt;"同居家族①と同じ",$F$39&lt;&gt;"同居家族②と同じ",$K$39="")</formula>
    </cfRule>
  </conditionalFormatting>
  <conditionalFormatting sqref="BF39:BJ39">
    <cfRule type="expression" dxfId="2753" priority="313">
      <formula>AND($F$39&lt;&gt;"",$F$39&lt;&gt;"同居家族①と同じ",$F$39&lt;&gt;"同居家族②と同じ",$P$39="")</formula>
    </cfRule>
  </conditionalFormatting>
  <conditionalFormatting sqref="AV63:AZ63">
    <cfRule type="expression" dxfId="2752" priority="310">
      <formula>$F$63=""</formula>
    </cfRule>
  </conditionalFormatting>
  <conditionalFormatting sqref="BF63:BJ63">
    <cfRule type="expression" dxfId="2751" priority="309">
      <formula>$P$63=""</formula>
    </cfRule>
  </conditionalFormatting>
  <conditionalFormatting sqref="AU48:BI48">
    <cfRule type="expression" dxfId="2750" priority="321">
      <formula>AND($A$48="■その他",$E$48="")</formula>
    </cfRule>
  </conditionalFormatting>
  <conditionalFormatting sqref="BZ4:CE4">
    <cfRule type="expression" dxfId="2749" priority="308">
      <formula>$O$4=""</formula>
    </cfRule>
  </conditionalFormatting>
  <conditionalFormatting sqref="BQ5:BY5">
    <cfRule type="expression" dxfId="2748" priority="307">
      <formula>$F$5=""</formula>
    </cfRule>
  </conditionalFormatting>
  <conditionalFormatting sqref="BQ6:BY6">
    <cfRule type="expression" dxfId="2747" priority="306">
      <formula>$F$6=""</formula>
    </cfRule>
  </conditionalFormatting>
  <conditionalFormatting sqref="BQ7:BY7">
    <cfRule type="expression" dxfId="2746" priority="305">
      <formula>$F$7=""</formula>
    </cfRule>
  </conditionalFormatting>
  <conditionalFormatting sqref="BQ8:BT8">
    <cfRule type="expression" dxfId="2745" priority="303">
      <formula>$F$8=""</formula>
    </cfRule>
  </conditionalFormatting>
  <conditionalFormatting sqref="BN9:BT9">
    <cfRule type="expression" dxfId="2744" priority="302">
      <formula>$C$9=""</formula>
    </cfRule>
  </conditionalFormatting>
  <conditionalFormatting sqref="BZ8:CE9">
    <cfRule type="expression" dxfId="2743" priority="301">
      <formula>$O$8=""</formula>
    </cfRule>
  </conditionalFormatting>
  <conditionalFormatting sqref="BN10:BV10">
    <cfRule type="expression" dxfId="2742" priority="300">
      <formula>$C$10=""</formula>
    </cfRule>
  </conditionalFormatting>
  <conditionalFormatting sqref="BY10:BZ10">
    <cfRule type="expression" dxfId="2741" priority="299">
      <formula>$N$10=""</formula>
    </cfRule>
  </conditionalFormatting>
  <conditionalFormatting sqref="BQ15 BV14">
    <cfRule type="expression" dxfId="2740" priority="298">
      <formula>AND($F$15="",$K$14="")</formula>
    </cfRule>
  </conditionalFormatting>
  <conditionalFormatting sqref="BW15:CE15">
    <cfRule type="expression" dxfId="2739" priority="297">
      <formula>AND($K$14&lt;&gt;"",$L$15="",$P$15="",$R$15="")</formula>
    </cfRule>
  </conditionalFormatting>
  <conditionalFormatting sqref="BP28:BR28">
    <cfRule type="expression" dxfId="2738" priority="293">
      <formula>$E$28=""</formula>
    </cfRule>
  </conditionalFormatting>
  <conditionalFormatting sqref="BS28:BT28">
    <cfRule type="expression" dxfId="2737" priority="292">
      <formula>$H$28=""</formula>
    </cfRule>
  </conditionalFormatting>
  <conditionalFormatting sqref="BZ26:CE27">
    <cfRule type="expression" dxfId="2736" priority="291">
      <formula>$O$26=""</formula>
    </cfRule>
  </conditionalFormatting>
  <conditionalFormatting sqref="BZ28:CE28">
    <cfRule type="expression" dxfId="2735" priority="290">
      <formula>$O$28=""</formula>
    </cfRule>
  </conditionalFormatting>
  <conditionalFormatting sqref="BQ37:BT37">
    <cfRule type="expression" dxfId="2734" priority="281">
      <formula>$F$37=""</formula>
    </cfRule>
  </conditionalFormatting>
  <conditionalFormatting sqref="BR27:BV27">
    <cfRule type="expression" dxfId="2733" priority="294">
      <formula>AND($C$27="■その他",$G$27="")</formula>
    </cfRule>
  </conditionalFormatting>
  <conditionalFormatting sqref="BU33">
    <cfRule type="expression" dxfId="2732" priority="288">
      <formula>AND($H$33="■有",$J$33="")</formula>
    </cfRule>
  </conditionalFormatting>
  <conditionalFormatting sqref="BQ34:BT34">
    <cfRule type="expression" dxfId="2731" priority="287">
      <formula>AND($H$33="■有",$F$34="")</formula>
    </cfRule>
  </conditionalFormatting>
  <conditionalFormatting sqref="BV34:BX34">
    <cfRule type="expression" dxfId="2730" priority="286">
      <formula>AND($H$33="■有",$K$34="")</formula>
    </cfRule>
  </conditionalFormatting>
  <conditionalFormatting sqref="CA34:CE34">
    <cfRule type="expression" dxfId="2729" priority="285">
      <formula>AND($H$33="■有",$P$34="")</formula>
    </cfRule>
  </conditionalFormatting>
  <conditionalFormatting sqref="BV37:BX37">
    <cfRule type="expression" dxfId="2728" priority="280">
      <formula>AND($F$37&lt;&gt;"同居家族①と同じ",$F$37&lt;&gt;"同居家族②と同じ",$F$37="")</formula>
    </cfRule>
  </conditionalFormatting>
  <conditionalFormatting sqref="CA37:CE37">
    <cfRule type="expression" dxfId="2727" priority="279">
      <formula>AND($F$37&lt;&gt;"同居家族①と同じ",$F$37&lt;&gt;"同居家族②と同じ",$P$37="")</formula>
    </cfRule>
  </conditionalFormatting>
  <conditionalFormatting sqref="BY52:CC52">
    <cfRule type="expression" dxfId="2726" priority="274">
      <formula>AND($J$52="■有",$N$52="")</formula>
    </cfRule>
  </conditionalFormatting>
  <conditionalFormatting sqref="BQ55:BT55">
    <cfRule type="expression" dxfId="2725" priority="271">
      <formula>$F$55=""</formula>
    </cfRule>
  </conditionalFormatting>
  <conditionalFormatting sqref="BV39:BX39">
    <cfRule type="expression" dxfId="2724" priority="270">
      <formula>AND($F$39&lt;&gt;"",$F$39&lt;&gt;"同居家族①と同じ",$F$39&lt;&gt;"同居家族②と同じ",$K$39="")</formula>
    </cfRule>
  </conditionalFormatting>
  <conditionalFormatting sqref="CA39:CE39">
    <cfRule type="expression" dxfId="2723" priority="269">
      <formula>AND($F$39&lt;&gt;"",$F$39&lt;&gt;"同居家族①と同じ",$F$39&lt;&gt;"同居家族②と同じ",$P$39="")</formula>
    </cfRule>
  </conditionalFormatting>
  <conditionalFormatting sqref="BQ63:BU63">
    <cfRule type="expression" dxfId="2722" priority="266">
      <formula>$F$63=""</formula>
    </cfRule>
  </conditionalFormatting>
  <conditionalFormatting sqref="CA63:CE63">
    <cfRule type="expression" dxfId="2721" priority="265">
      <formula>$P$63=""</formula>
    </cfRule>
  </conditionalFormatting>
  <conditionalFormatting sqref="BP48:CD48">
    <cfRule type="expression" dxfId="2720" priority="277">
      <formula>AND($A$48="■その他",$E$48="")</formula>
    </cfRule>
  </conditionalFormatting>
  <conditionalFormatting sqref="CU4:CZ4">
    <cfRule type="expression" dxfId="2719" priority="264">
      <formula>$O$4=""</formula>
    </cfRule>
  </conditionalFormatting>
  <conditionalFormatting sqref="CL5:CT5">
    <cfRule type="expression" dxfId="2718" priority="263">
      <formula>$F$5=""</formula>
    </cfRule>
  </conditionalFormatting>
  <conditionalFormatting sqref="CL6:CT6">
    <cfRule type="expression" dxfId="2717" priority="262">
      <formula>$F$6=""</formula>
    </cfRule>
  </conditionalFormatting>
  <conditionalFormatting sqref="CL7:CT7">
    <cfRule type="expression" dxfId="2716" priority="261">
      <formula>$F$7=""</formula>
    </cfRule>
  </conditionalFormatting>
  <conditionalFormatting sqref="CL8:CO8">
    <cfRule type="expression" dxfId="2715" priority="259">
      <formula>$F$8=""</formula>
    </cfRule>
  </conditionalFormatting>
  <conditionalFormatting sqref="CI9:CO9">
    <cfRule type="expression" dxfId="2714" priority="258">
      <formula>$C$9=""</formula>
    </cfRule>
  </conditionalFormatting>
  <conditionalFormatting sqref="CU8:CZ9">
    <cfRule type="expression" dxfId="2713" priority="257">
      <formula>$O$8=""</formula>
    </cfRule>
  </conditionalFormatting>
  <conditionalFormatting sqref="CI10:CQ10">
    <cfRule type="expression" dxfId="2712" priority="256">
      <formula>$C$10=""</formula>
    </cfRule>
  </conditionalFormatting>
  <conditionalFormatting sqref="CT10:CU10">
    <cfRule type="expression" dxfId="2711" priority="255">
      <formula>$N$10=""</formula>
    </cfRule>
  </conditionalFormatting>
  <conditionalFormatting sqref="CL15 CQ14">
    <cfRule type="expression" dxfId="2710" priority="254">
      <formula>AND($F$15="",$K$14="")</formula>
    </cfRule>
  </conditionalFormatting>
  <conditionalFormatting sqref="CR15:CZ15">
    <cfRule type="expression" dxfId="2709" priority="253">
      <formula>AND($K$14&lt;&gt;"",$L$15="",$P$15="",$R$15="")</formula>
    </cfRule>
  </conditionalFormatting>
  <conditionalFormatting sqref="CK28:CM28">
    <cfRule type="expression" dxfId="2708" priority="249">
      <formula>$E$28=""</formula>
    </cfRule>
  </conditionalFormatting>
  <conditionalFormatting sqref="CN28:CO28">
    <cfRule type="expression" dxfId="2707" priority="248">
      <formula>$H$28=""</formula>
    </cfRule>
  </conditionalFormatting>
  <conditionalFormatting sqref="CU26:CZ27">
    <cfRule type="expression" dxfId="2706" priority="247">
      <formula>$O$26=""</formula>
    </cfRule>
  </conditionalFormatting>
  <conditionalFormatting sqref="CU28:CZ28">
    <cfRule type="expression" dxfId="2705" priority="246">
      <formula>$O$28=""</formula>
    </cfRule>
  </conditionalFormatting>
  <conditionalFormatting sqref="CL37:CO37">
    <cfRule type="expression" dxfId="2704" priority="237">
      <formula>$F$37=""</formula>
    </cfRule>
  </conditionalFormatting>
  <conditionalFormatting sqref="CM27:CQ27">
    <cfRule type="expression" dxfId="2703" priority="250">
      <formula>AND($C$27="■その他",$G$27="")</formula>
    </cfRule>
  </conditionalFormatting>
  <conditionalFormatting sqref="CP33">
    <cfRule type="expression" dxfId="2702" priority="244">
      <formula>AND($H$33="■有",$J$33="")</formula>
    </cfRule>
  </conditionalFormatting>
  <conditionalFormatting sqref="CL34:CO34">
    <cfRule type="expression" dxfId="2701" priority="243">
      <formula>AND($H$33="■有",$F$34="")</formula>
    </cfRule>
  </conditionalFormatting>
  <conditionalFormatting sqref="CQ34:CS34">
    <cfRule type="expression" dxfId="2700" priority="242">
      <formula>AND($H$33="■有",$K$34="")</formula>
    </cfRule>
  </conditionalFormatting>
  <conditionalFormatting sqref="CV34:CZ34">
    <cfRule type="expression" dxfId="2699" priority="241">
      <formula>AND($H$33="■有",$P$34="")</formula>
    </cfRule>
  </conditionalFormatting>
  <conditionalFormatting sqref="CQ37:CS37">
    <cfRule type="expression" dxfId="2698" priority="236">
      <formula>AND($F$37&lt;&gt;"同居家族①と同じ",$F$37&lt;&gt;"同居家族②と同じ",$F$37="")</formula>
    </cfRule>
  </conditionalFormatting>
  <conditionalFormatting sqref="CV37:CZ37">
    <cfRule type="expression" dxfId="2697" priority="235">
      <formula>AND($F$37&lt;&gt;"同居家族①と同じ",$F$37&lt;&gt;"同居家族②と同じ",$P$37="")</formula>
    </cfRule>
  </conditionalFormatting>
  <conditionalFormatting sqref="CT52:CX52">
    <cfRule type="expression" dxfId="2696" priority="230">
      <formula>AND($J$52="■有",$N$52="")</formula>
    </cfRule>
  </conditionalFormatting>
  <conditionalFormatting sqref="CL55:CO55">
    <cfRule type="expression" dxfId="2695" priority="227">
      <formula>$F$55=""</formula>
    </cfRule>
  </conditionalFormatting>
  <conditionalFormatting sqref="CQ39:CS39">
    <cfRule type="expression" dxfId="2694" priority="226">
      <formula>AND($F$39&lt;&gt;"",$F$39&lt;&gt;"同居家族①と同じ",$F$39&lt;&gt;"同居家族②と同じ",$K$39="")</formula>
    </cfRule>
  </conditionalFormatting>
  <conditionalFormatting sqref="CV39:CZ39">
    <cfRule type="expression" dxfId="2693" priority="225">
      <formula>AND($F$39&lt;&gt;"",$F$39&lt;&gt;"同居家族①と同じ",$F$39&lt;&gt;"同居家族②と同じ",$P$39="")</formula>
    </cfRule>
  </conditionalFormatting>
  <conditionalFormatting sqref="CL63:CP63">
    <cfRule type="expression" dxfId="2692" priority="222">
      <formula>$F$63=""</formula>
    </cfRule>
  </conditionalFormatting>
  <conditionalFormatting sqref="CV63:CZ63">
    <cfRule type="expression" dxfId="2691" priority="221">
      <formula>$P$63=""</formula>
    </cfRule>
  </conditionalFormatting>
  <conditionalFormatting sqref="CK48:CY48">
    <cfRule type="expression" dxfId="2690" priority="233">
      <formula>AND($A$48="■その他",$E$48="")</formula>
    </cfRule>
  </conditionalFormatting>
  <conditionalFormatting sqref="DP4:DU4">
    <cfRule type="expression" dxfId="2689" priority="220">
      <formula>$O$4=""</formula>
    </cfRule>
  </conditionalFormatting>
  <conditionalFormatting sqref="DG5:DO5">
    <cfRule type="expression" dxfId="2688" priority="219">
      <formula>$F$5=""</formula>
    </cfRule>
  </conditionalFormatting>
  <conditionalFormatting sqref="DG6:DO6">
    <cfRule type="expression" dxfId="2687" priority="218">
      <formula>$F$6=""</formula>
    </cfRule>
  </conditionalFormatting>
  <conditionalFormatting sqref="DG7:DO7">
    <cfRule type="expression" dxfId="2686" priority="217">
      <formula>$F$7=""</formula>
    </cfRule>
  </conditionalFormatting>
  <conditionalFormatting sqref="DG8:DJ8">
    <cfRule type="expression" dxfId="2685" priority="215">
      <formula>$F$8=""</formula>
    </cfRule>
  </conditionalFormatting>
  <conditionalFormatting sqref="DD9:DJ9">
    <cfRule type="expression" dxfId="2684" priority="214">
      <formula>$C$9=""</formula>
    </cfRule>
  </conditionalFormatting>
  <conditionalFormatting sqref="DP8:DU9">
    <cfRule type="expression" dxfId="2683" priority="213">
      <formula>$O$8=""</formula>
    </cfRule>
  </conditionalFormatting>
  <conditionalFormatting sqref="DD10:DL10">
    <cfRule type="expression" dxfId="2682" priority="212">
      <formula>$C$10=""</formula>
    </cfRule>
  </conditionalFormatting>
  <conditionalFormatting sqref="DO10:DP10">
    <cfRule type="expression" dxfId="2681" priority="211">
      <formula>$N$10=""</formula>
    </cfRule>
  </conditionalFormatting>
  <conditionalFormatting sqref="DG15 DL14">
    <cfRule type="expression" dxfId="2680" priority="210">
      <formula>AND($F$15="",$K$14="")</formula>
    </cfRule>
  </conditionalFormatting>
  <conditionalFormatting sqref="DM15:DU15">
    <cfRule type="expression" dxfId="2679" priority="209">
      <formula>AND($K$14&lt;&gt;"",$L$15="",$P$15="",$R$15="")</formula>
    </cfRule>
  </conditionalFormatting>
  <conditionalFormatting sqref="DF28:DH28">
    <cfRule type="expression" dxfId="2678" priority="205">
      <formula>$E$28=""</formula>
    </cfRule>
  </conditionalFormatting>
  <conditionalFormatting sqref="DI28:DJ28">
    <cfRule type="expression" dxfId="2677" priority="204">
      <formula>$H$28=""</formula>
    </cfRule>
  </conditionalFormatting>
  <conditionalFormatting sqref="DP26:DU27">
    <cfRule type="expression" dxfId="2676" priority="203">
      <formula>$O$26=""</formula>
    </cfRule>
  </conditionalFormatting>
  <conditionalFormatting sqref="DP28:DU28">
    <cfRule type="expression" dxfId="2675" priority="202">
      <formula>$O$28=""</formula>
    </cfRule>
  </conditionalFormatting>
  <conditionalFormatting sqref="DG37:DJ37">
    <cfRule type="expression" dxfId="2674" priority="193">
      <formula>$F$37=""</formula>
    </cfRule>
  </conditionalFormatting>
  <conditionalFormatting sqref="DH27:DL27">
    <cfRule type="expression" dxfId="2673" priority="206">
      <formula>AND($C$27="■その他",$G$27="")</formula>
    </cfRule>
  </conditionalFormatting>
  <conditionalFormatting sqref="DK33">
    <cfRule type="expression" dxfId="2672" priority="200">
      <formula>AND($H$33="■有",$J$33="")</formula>
    </cfRule>
  </conditionalFormatting>
  <conditionalFormatting sqref="DG34:DJ34">
    <cfRule type="expression" dxfId="2671" priority="199">
      <formula>AND($H$33="■有",$F$34="")</formula>
    </cfRule>
  </conditionalFormatting>
  <conditionalFormatting sqref="DL34:DN34">
    <cfRule type="expression" dxfId="2670" priority="198">
      <formula>AND($H$33="■有",$K$34="")</formula>
    </cfRule>
  </conditionalFormatting>
  <conditionalFormatting sqref="DQ34:DU34">
    <cfRule type="expression" dxfId="2669" priority="197">
      <formula>AND($H$33="■有",$P$34="")</formula>
    </cfRule>
  </conditionalFormatting>
  <conditionalFormatting sqref="DL37:DN37">
    <cfRule type="expression" dxfId="2668" priority="192">
      <formula>AND($F$37&lt;&gt;"同居家族①と同じ",$F$37&lt;&gt;"同居家族②と同じ",$F$37="")</formula>
    </cfRule>
  </conditionalFormatting>
  <conditionalFormatting sqref="DQ37:DU37">
    <cfRule type="expression" dxfId="2667" priority="191">
      <formula>AND($F$37&lt;&gt;"同居家族①と同じ",$F$37&lt;&gt;"同居家族②と同じ",$P$37="")</formula>
    </cfRule>
  </conditionalFormatting>
  <conditionalFormatting sqref="DO52:DS52">
    <cfRule type="expression" dxfId="2666" priority="186">
      <formula>AND($J$52="■有",$N$52="")</formula>
    </cfRule>
  </conditionalFormatting>
  <conditionalFormatting sqref="DG55:DJ55">
    <cfRule type="expression" dxfId="2665" priority="183">
      <formula>$F$55=""</formula>
    </cfRule>
  </conditionalFormatting>
  <conditionalFormatting sqref="DL39:DN39">
    <cfRule type="expression" dxfId="2664" priority="182">
      <formula>AND($F$39&lt;&gt;"",$F$39&lt;&gt;"同居家族①と同じ",$F$39&lt;&gt;"同居家族②と同じ",$K$39="")</formula>
    </cfRule>
  </conditionalFormatting>
  <conditionalFormatting sqref="DQ39:DU39">
    <cfRule type="expression" dxfId="2663" priority="181">
      <formula>AND($F$39&lt;&gt;"",$F$39&lt;&gt;"同居家族①と同じ",$F$39&lt;&gt;"同居家族②と同じ",$P$39="")</formula>
    </cfRule>
  </conditionalFormatting>
  <conditionalFormatting sqref="DG63:DK63">
    <cfRule type="expression" dxfId="2662" priority="178">
      <formula>$F$63=""</formula>
    </cfRule>
  </conditionalFormatting>
  <conditionalFormatting sqref="DQ63:DU63">
    <cfRule type="expression" dxfId="2661" priority="177">
      <formula>$P$63=""</formula>
    </cfRule>
  </conditionalFormatting>
  <conditionalFormatting sqref="DF48:DT48">
    <cfRule type="expression" dxfId="2660" priority="189">
      <formula>AND($A$48="■その他",$E$48="")</formula>
    </cfRule>
  </conditionalFormatting>
  <conditionalFormatting sqref="EK4:EP4">
    <cfRule type="expression" dxfId="2659" priority="176">
      <formula>$O$4=""</formula>
    </cfRule>
  </conditionalFormatting>
  <conditionalFormatting sqref="EB5:EJ5">
    <cfRule type="expression" dxfId="2658" priority="175">
      <formula>$F$5=""</formula>
    </cfRule>
  </conditionalFormatting>
  <conditionalFormatting sqref="EB6:EJ6">
    <cfRule type="expression" dxfId="2657" priority="174">
      <formula>$F$6=""</formula>
    </cfRule>
  </conditionalFormatting>
  <conditionalFormatting sqref="EB7:EJ7">
    <cfRule type="expression" dxfId="2656" priority="173">
      <formula>$F$7=""</formula>
    </cfRule>
  </conditionalFormatting>
  <conditionalFormatting sqref="EB8:EE8">
    <cfRule type="expression" dxfId="2655" priority="171">
      <formula>$F$8=""</formula>
    </cfRule>
  </conditionalFormatting>
  <conditionalFormatting sqref="DY9:EE9">
    <cfRule type="expression" dxfId="2654" priority="170">
      <formula>$C$9=""</formula>
    </cfRule>
  </conditionalFormatting>
  <conditionalFormatting sqref="EK8:EP9">
    <cfRule type="expression" dxfId="2653" priority="169">
      <formula>$O$8=""</formula>
    </cfRule>
  </conditionalFormatting>
  <conditionalFormatting sqref="DY10:EG10">
    <cfRule type="expression" dxfId="2652" priority="168">
      <formula>$C$10=""</formula>
    </cfRule>
  </conditionalFormatting>
  <conditionalFormatting sqref="EJ10:EK10">
    <cfRule type="expression" dxfId="2651" priority="167">
      <formula>$N$10=""</formula>
    </cfRule>
  </conditionalFormatting>
  <conditionalFormatting sqref="EB15 EG14">
    <cfRule type="expression" dxfId="2650" priority="166">
      <formula>AND($F$15="",$K$14="")</formula>
    </cfRule>
  </conditionalFormatting>
  <conditionalFormatting sqref="EH15:EP15">
    <cfRule type="expression" dxfId="2649" priority="165">
      <formula>AND($K$14&lt;&gt;"",$L$15="",$P$15="",$R$15="")</formula>
    </cfRule>
  </conditionalFormatting>
  <conditionalFormatting sqref="EA28:EC28">
    <cfRule type="expression" dxfId="2648" priority="161">
      <formula>$E$28=""</formula>
    </cfRule>
  </conditionalFormatting>
  <conditionalFormatting sqref="ED28:EE28">
    <cfRule type="expression" dxfId="2647" priority="160">
      <formula>$H$28=""</formula>
    </cfRule>
  </conditionalFormatting>
  <conditionalFormatting sqref="EK26:EP27">
    <cfRule type="expression" dxfId="2646" priority="159">
      <formula>$O$26=""</formula>
    </cfRule>
  </conditionalFormatting>
  <conditionalFormatting sqref="EK28:EP28">
    <cfRule type="expression" dxfId="2645" priority="158">
      <formula>$O$28=""</formula>
    </cfRule>
  </conditionalFormatting>
  <conditionalFormatting sqref="EB37:EE37">
    <cfRule type="expression" dxfId="2644" priority="149">
      <formula>$F$37=""</formula>
    </cfRule>
  </conditionalFormatting>
  <conditionalFormatting sqref="EC27:EG27">
    <cfRule type="expression" dxfId="2643" priority="162">
      <formula>AND($C$27="■その他",$G$27="")</formula>
    </cfRule>
  </conditionalFormatting>
  <conditionalFormatting sqref="EF33">
    <cfRule type="expression" dxfId="2642" priority="156">
      <formula>AND($H$33="■有",$J$33="")</formula>
    </cfRule>
  </conditionalFormatting>
  <conditionalFormatting sqref="EB34:EE34">
    <cfRule type="expression" dxfId="2641" priority="155">
      <formula>AND($H$33="■有",$F$34="")</formula>
    </cfRule>
  </conditionalFormatting>
  <conditionalFormatting sqref="EG34:EI34">
    <cfRule type="expression" dxfId="2640" priority="154">
      <formula>AND($H$33="■有",$K$34="")</formula>
    </cfRule>
  </conditionalFormatting>
  <conditionalFormatting sqref="EL34:EP34">
    <cfRule type="expression" dxfId="2639" priority="153">
      <formula>AND($H$33="■有",$P$34="")</formula>
    </cfRule>
  </conditionalFormatting>
  <conditionalFormatting sqref="EG37:EI37">
    <cfRule type="expression" dxfId="2638" priority="148">
      <formula>AND($F$37&lt;&gt;"同居家族①と同じ",$F$37&lt;&gt;"同居家族②と同じ",$F$37="")</formula>
    </cfRule>
  </conditionalFormatting>
  <conditionalFormatting sqref="EL37:EP37">
    <cfRule type="expression" dxfId="2637" priority="147">
      <formula>AND($F$37&lt;&gt;"同居家族①と同じ",$F$37&lt;&gt;"同居家族②と同じ",$P$37="")</formula>
    </cfRule>
  </conditionalFormatting>
  <conditionalFormatting sqref="EJ52:EN52">
    <cfRule type="expression" dxfId="2636" priority="142">
      <formula>AND($J$52="■有",$N$52="")</formula>
    </cfRule>
  </conditionalFormatting>
  <conditionalFormatting sqref="EB55:EE55">
    <cfRule type="expression" dxfId="2635" priority="139">
      <formula>$F$55=""</formula>
    </cfRule>
  </conditionalFormatting>
  <conditionalFormatting sqref="EG39:EI39">
    <cfRule type="expression" dxfId="2634" priority="138">
      <formula>AND($F$39&lt;&gt;"",$F$39&lt;&gt;"同居家族①と同じ",$F$39&lt;&gt;"同居家族②と同じ",$K$39="")</formula>
    </cfRule>
  </conditionalFormatting>
  <conditionalFormatting sqref="EL39:EP39">
    <cfRule type="expression" dxfId="2633" priority="137">
      <formula>AND($F$39&lt;&gt;"",$F$39&lt;&gt;"同居家族①と同じ",$F$39&lt;&gt;"同居家族②と同じ",$P$39="")</formula>
    </cfRule>
  </conditionalFormatting>
  <conditionalFormatting sqref="EB63:EF63">
    <cfRule type="expression" dxfId="2632" priority="134">
      <formula>$F$63=""</formula>
    </cfRule>
  </conditionalFormatting>
  <conditionalFormatting sqref="EL63:EP63">
    <cfRule type="expression" dxfId="2631" priority="133">
      <formula>$P$63=""</formula>
    </cfRule>
  </conditionalFormatting>
  <conditionalFormatting sqref="EA48:EO48">
    <cfRule type="expression" dxfId="2630" priority="145">
      <formula>AND($A$48="■その他",$E$48="")</formula>
    </cfRule>
  </conditionalFormatting>
  <conditionalFormatting sqref="FF4:FK4">
    <cfRule type="expression" dxfId="2629" priority="132">
      <formula>$O$4=""</formula>
    </cfRule>
  </conditionalFormatting>
  <conditionalFormatting sqref="EW5:FE5">
    <cfRule type="expression" dxfId="2628" priority="131">
      <formula>$F$5=""</formula>
    </cfRule>
  </conditionalFormatting>
  <conditionalFormatting sqref="EW6:FE6">
    <cfRule type="expression" dxfId="2627" priority="130">
      <formula>$F$6=""</formula>
    </cfRule>
  </conditionalFormatting>
  <conditionalFormatting sqref="EW7:FE7">
    <cfRule type="expression" dxfId="2626" priority="129">
      <formula>$F$7=""</formula>
    </cfRule>
  </conditionalFormatting>
  <conditionalFormatting sqref="EW8:EZ8">
    <cfRule type="expression" dxfId="2625" priority="127">
      <formula>$F$8=""</formula>
    </cfRule>
  </conditionalFormatting>
  <conditionalFormatting sqref="ET9:EZ9">
    <cfRule type="expression" dxfId="2624" priority="126">
      <formula>$C$9=""</formula>
    </cfRule>
  </conditionalFormatting>
  <conditionalFormatting sqref="FF8:FK9">
    <cfRule type="expression" dxfId="2623" priority="125">
      <formula>$O$8=""</formula>
    </cfRule>
  </conditionalFormatting>
  <conditionalFormatting sqref="ET10:FB10">
    <cfRule type="expression" dxfId="2622" priority="124">
      <formula>$C$10=""</formula>
    </cfRule>
  </conditionalFormatting>
  <conditionalFormatting sqref="FE10:FF10">
    <cfRule type="expression" dxfId="2621" priority="123">
      <formula>$N$10=""</formula>
    </cfRule>
  </conditionalFormatting>
  <conditionalFormatting sqref="EW15 FB14">
    <cfRule type="expression" dxfId="2620" priority="122">
      <formula>AND($F$15="",$K$14="")</formula>
    </cfRule>
  </conditionalFormatting>
  <conditionalFormatting sqref="FC15:FK15">
    <cfRule type="expression" dxfId="2619" priority="121">
      <formula>AND($K$14&lt;&gt;"",$L$15="",$P$15="",$R$15="")</formula>
    </cfRule>
  </conditionalFormatting>
  <conditionalFormatting sqref="EV28:EX28">
    <cfRule type="expression" dxfId="2618" priority="117">
      <formula>$E$28=""</formula>
    </cfRule>
  </conditionalFormatting>
  <conditionalFormatting sqref="EY28:EZ28">
    <cfRule type="expression" dxfId="2617" priority="116">
      <formula>$H$28=""</formula>
    </cfRule>
  </conditionalFormatting>
  <conditionalFormatting sqref="FF26:FK27">
    <cfRule type="expression" dxfId="2616" priority="115">
      <formula>$O$26=""</formula>
    </cfRule>
  </conditionalFormatting>
  <conditionalFormatting sqref="FF28:FK28">
    <cfRule type="expression" dxfId="2615" priority="114">
      <formula>$O$28=""</formula>
    </cfRule>
  </conditionalFormatting>
  <conditionalFormatting sqref="EW37:EZ37">
    <cfRule type="expression" dxfId="2614" priority="105">
      <formula>$F$37=""</formula>
    </cfRule>
  </conditionalFormatting>
  <conditionalFormatting sqref="EX27:FB27">
    <cfRule type="expression" dxfId="2613" priority="118">
      <formula>AND($C$27="■その他",$G$27="")</formula>
    </cfRule>
  </conditionalFormatting>
  <conditionalFormatting sqref="FA33">
    <cfRule type="expression" dxfId="2612" priority="112">
      <formula>AND($H$33="■有",$J$33="")</formula>
    </cfRule>
  </conditionalFormatting>
  <conditionalFormatting sqref="EW34:EZ34">
    <cfRule type="expression" dxfId="2611" priority="111">
      <formula>AND($H$33="■有",$F$34="")</formula>
    </cfRule>
  </conditionalFormatting>
  <conditionalFormatting sqref="FB34:FD34">
    <cfRule type="expression" dxfId="2610" priority="110">
      <formula>AND($H$33="■有",$K$34="")</formula>
    </cfRule>
  </conditionalFormatting>
  <conditionalFormatting sqref="FG34:FK34">
    <cfRule type="expression" dxfId="2609" priority="109">
      <formula>AND($H$33="■有",$P$34="")</formula>
    </cfRule>
  </conditionalFormatting>
  <conditionalFormatting sqref="FB37:FD37">
    <cfRule type="expression" dxfId="2608" priority="104">
      <formula>AND($F$37&lt;&gt;"同居家族①と同じ",$F$37&lt;&gt;"同居家族②と同じ",$F$37="")</formula>
    </cfRule>
  </conditionalFormatting>
  <conditionalFormatting sqref="FG37:FK37">
    <cfRule type="expression" dxfId="2607" priority="103">
      <formula>AND($F$37&lt;&gt;"同居家族①と同じ",$F$37&lt;&gt;"同居家族②と同じ",$P$37="")</formula>
    </cfRule>
  </conditionalFormatting>
  <conditionalFormatting sqref="FE52:FI52">
    <cfRule type="expression" dxfId="2606" priority="98">
      <formula>AND($J$52="■有",$N$52="")</formula>
    </cfRule>
  </conditionalFormatting>
  <conditionalFormatting sqref="EW55:EZ55">
    <cfRule type="expression" dxfId="2605" priority="95">
      <formula>$F$55=""</formula>
    </cfRule>
  </conditionalFormatting>
  <conditionalFormatting sqref="FB39:FD39">
    <cfRule type="expression" dxfId="2604" priority="94">
      <formula>AND($F$39&lt;&gt;"",$F$39&lt;&gt;"同居家族①と同じ",$F$39&lt;&gt;"同居家族②と同じ",$K$39="")</formula>
    </cfRule>
  </conditionalFormatting>
  <conditionalFormatting sqref="FG39:FK39">
    <cfRule type="expression" dxfId="2603" priority="93">
      <formula>AND($F$39&lt;&gt;"",$F$39&lt;&gt;"同居家族①と同じ",$F$39&lt;&gt;"同居家族②と同じ",$P$39="")</formula>
    </cfRule>
  </conditionalFormatting>
  <conditionalFormatting sqref="EW63:FA63">
    <cfRule type="expression" dxfId="2602" priority="90">
      <formula>$F$63=""</formula>
    </cfRule>
  </conditionalFormatting>
  <conditionalFormatting sqref="FG63:FK63">
    <cfRule type="expression" dxfId="2601" priority="89">
      <formula>$P$63=""</formula>
    </cfRule>
  </conditionalFormatting>
  <conditionalFormatting sqref="EV48:FJ48">
    <cfRule type="expression" dxfId="2600" priority="101">
      <formula>AND($A$48="■その他",$E$48="")</formula>
    </cfRule>
  </conditionalFormatting>
  <conditionalFormatting sqref="GA4:GF4">
    <cfRule type="expression" dxfId="2599" priority="88">
      <formula>$O$4=""</formula>
    </cfRule>
  </conditionalFormatting>
  <conditionalFormatting sqref="FR5:FZ5">
    <cfRule type="expression" dxfId="2598" priority="87">
      <formula>$F$5=""</formula>
    </cfRule>
  </conditionalFormatting>
  <conditionalFormatting sqref="FR6:FZ6">
    <cfRule type="expression" dxfId="2597" priority="86">
      <formula>$F$6=""</formula>
    </cfRule>
  </conditionalFormatting>
  <conditionalFormatting sqref="FR7:FZ7">
    <cfRule type="expression" dxfId="2596" priority="85">
      <formula>$F$7=""</formula>
    </cfRule>
  </conditionalFormatting>
  <conditionalFormatting sqref="FR8:FU8">
    <cfRule type="expression" dxfId="2595" priority="83">
      <formula>$F$8=""</formula>
    </cfRule>
  </conditionalFormatting>
  <conditionalFormatting sqref="FO9:FU9">
    <cfRule type="expression" dxfId="2594" priority="82">
      <formula>$C$9=""</formula>
    </cfRule>
  </conditionalFormatting>
  <conditionalFormatting sqref="GA8:GF9">
    <cfRule type="expression" dxfId="2593" priority="81">
      <formula>$O$8=""</formula>
    </cfRule>
  </conditionalFormatting>
  <conditionalFormatting sqref="FO10:FW10">
    <cfRule type="expression" dxfId="2592" priority="80">
      <formula>$C$10=""</formula>
    </cfRule>
  </conditionalFormatting>
  <conditionalFormatting sqref="FZ10:GA10">
    <cfRule type="expression" dxfId="2591" priority="79">
      <formula>$N$10=""</formula>
    </cfRule>
  </conditionalFormatting>
  <conditionalFormatting sqref="FR15 FW14">
    <cfRule type="expression" dxfId="2590" priority="78">
      <formula>AND($F$15="",$K$14="")</formula>
    </cfRule>
  </conditionalFormatting>
  <conditionalFormatting sqref="FX15:GF15">
    <cfRule type="expression" dxfId="2589" priority="77">
      <formula>AND($K$14&lt;&gt;"",$L$15="",$P$15="",$R$15="")</formula>
    </cfRule>
  </conditionalFormatting>
  <conditionalFormatting sqref="FQ28:FS28">
    <cfRule type="expression" dxfId="2588" priority="73">
      <formula>$E$28=""</formula>
    </cfRule>
  </conditionalFormatting>
  <conditionalFormatting sqref="FT28:FU28">
    <cfRule type="expression" dxfId="2587" priority="72">
      <formula>$H$28=""</formula>
    </cfRule>
  </conditionalFormatting>
  <conditionalFormatting sqref="GA26:GF27">
    <cfRule type="expression" dxfId="2586" priority="71">
      <formula>$O$26=""</formula>
    </cfRule>
  </conditionalFormatting>
  <conditionalFormatting sqref="GA28:GF28">
    <cfRule type="expression" dxfId="2585" priority="70">
      <formula>$O$28=""</formula>
    </cfRule>
  </conditionalFormatting>
  <conditionalFormatting sqref="FR37:FU37">
    <cfRule type="expression" dxfId="2584" priority="61">
      <formula>$F$37=""</formula>
    </cfRule>
  </conditionalFormatting>
  <conditionalFormatting sqref="FS27:FW27">
    <cfRule type="expression" dxfId="2583" priority="74">
      <formula>AND($C$27="■その他",$G$27="")</formula>
    </cfRule>
  </conditionalFormatting>
  <conditionalFormatting sqref="FV33">
    <cfRule type="expression" dxfId="2582" priority="68">
      <formula>AND($H$33="■有",$J$33="")</formula>
    </cfRule>
  </conditionalFormatting>
  <conditionalFormatting sqref="FR34:FU34">
    <cfRule type="expression" dxfId="2581" priority="67">
      <formula>AND($H$33="■有",$F$34="")</formula>
    </cfRule>
  </conditionalFormatting>
  <conditionalFormatting sqref="FW34:FY34">
    <cfRule type="expression" dxfId="2580" priority="66">
      <formula>AND($H$33="■有",$K$34="")</formula>
    </cfRule>
  </conditionalFormatting>
  <conditionalFormatting sqref="GB34:GF34">
    <cfRule type="expression" dxfId="2579" priority="65">
      <formula>AND($H$33="■有",$P$34="")</formula>
    </cfRule>
  </conditionalFormatting>
  <conditionalFormatting sqref="FW37:FY37">
    <cfRule type="expression" dxfId="2578" priority="60">
      <formula>AND($F$37&lt;&gt;"同居家族①と同じ",$F$37&lt;&gt;"同居家族②と同じ",$F$37="")</formula>
    </cfRule>
  </conditionalFormatting>
  <conditionalFormatting sqref="GB37:GF37">
    <cfRule type="expression" dxfId="2577" priority="59">
      <formula>AND($F$37&lt;&gt;"同居家族①と同じ",$F$37&lt;&gt;"同居家族②と同じ",$P$37="")</formula>
    </cfRule>
  </conditionalFormatting>
  <conditionalFormatting sqref="FZ52:GD52">
    <cfRule type="expression" dxfId="2576" priority="54">
      <formula>AND($J$52="■有",$N$52="")</formula>
    </cfRule>
  </conditionalFormatting>
  <conditionalFormatting sqref="FR55:FU55">
    <cfRule type="expression" dxfId="2575" priority="51">
      <formula>$F$55=""</formula>
    </cfRule>
  </conditionalFormatting>
  <conditionalFormatting sqref="FW39:FY39">
    <cfRule type="expression" dxfId="2574" priority="50">
      <formula>AND($F$39&lt;&gt;"",$F$39&lt;&gt;"同居家族①と同じ",$F$39&lt;&gt;"同居家族②と同じ",$K$39="")</formula>
    </cfRule>
  </conditionalFormatting>
  <conditionalFormatting sqref="GB39:GF39">
    <cfRule type="expression" dxfId="2573" priority="49">
      <formula>AND($F$39&lt;&gt;"",$F$39&lt;&gt;"同居家族①と同じ",$F$39&lt;&gt;"同居家族②と同じ",$P$39="")</formula>
    </cfRule>
  </conditionalFormatting>
  <conditionalFormatting sqref="FR63:FV63">
    <cfRule type="expression" dxfId="2572" priority="46">
      <formula>$F$63=""</formula>
    </cfRule>
  </conditionalFormatting>
  <conditionalFormatting sqref="GB63:GF63">
    <cfRule type="expression" dxfId="2571" priority="45">
      <formula>$P$63=""</formula>
    </cfRule>
  </conditionalFormatting>
  <conditionalFormatting sqref="FQ48:GE48">
    <cfRule type="expression" dxfId="2570" priority="57">
      <formula>AND($A$48="■その他",$E$48="")</formula>
    </cfRule>
  </conditionalFormatting>
  <conditionalFormatting sqref="GV4:HA4">
    <cfRule type="expression" dxfId="2569" priority="44">
      <formula>$O$4=""</formula>
    </cfRule>
  </conditionalFormatting>
  <conditionalFormatting sqref="GM5:GU5">
    <cfRule type="expression" dxfId="2568" priority="43">
      <formula>$F$5=""</formula>
    </cfRule>
  </conditionalFormatting>
  <conditionalFormatting sqref="GM6:GU6">
    <cfRule type="expression" dxfId="2567" priority="42">
      <formula>$F$6=""</formula>
    </cfRule>
  </conditionalFormatting>
  <conditionalFormatting sqref="GM7:GU7">
    <cfRule type="expression" dxfId="2566" priority="41">
      <formula>$F$7=""</formula>
    </cfRule>
  </conditionalFormatting>
  <conditionalFormatting sqref="GM8:GP8">
    <cfRule type="expression" dxfId="2565" priority="39">
      <formula>$F$8=""</formula>
    </cfRule>
  </conditionalFormatting>
  <conditionalFormatting sqref="GJ9:GP9">
    <cfRule type="expression" dxfId="2564" priority="38">
      <formula>$C$9=""</formula>
    </cfRule>
  </conditionalFormatting>
  <conditionalFormatting sqref="GV8:HA9">
    <cfRule type="expression" dxfId="2563" priority="37">
      <formula>$O$8=""</formula>
    </cfRule>
  </conditionalFormatting>
  <conditionalFormatting sqref="GJ10:GR10">
    <cfRule type="expression" dxfId="2562" priority="36">
      <formula>$C$10=""</formula>
    </cfRule>
  </conditionalFormatting>
  <conditionalFormatting sqref="GU10:GV10">
    <cfRule type="expression" dxfId="2561" priority="35">
      <formula>$N$10=""</formula>
    </cfRule>
  </conditionalFormatting>
  <conditionalFormatting sqref="GM15 GR14">
    <cfRule type="expression" dxfId="2560" priority="34">
      <formula>AND($F$15="",$K$14="")</formula>
    </cfRule>
  </conditionalFormatting>
  <conditionalFormatting sqref="GS15:HA15">
    <cfRule type="expression" dxfId="2559" priority="33">
      <formula>AND($K$14&lt;&gt;"",$L$15="",$P$15="",$R$15="")</formula>
    </cfRule>
  </conditionalFormatting>
  <conditionalFormatting sqref="GL28:GN28">
    <cfRule type="expression" dxfId="2558" priority="29">
      <formula>$E$28=""</formula>
    </cfRule>
  </conditionalFormatting>
  <conditionalFormatting sqref="GO28:GP28">
    <cfRule type="expression" dxfId="2557" priority="28">
      <formula>$H$28=""</formula>
    </cfRule>
  </conditionalFormatting>
  <conditionalFormatting sqref="GV26:HA27">
    <cfRule type="expression" dxfId="2556" priority="27">
      <formula>$O$26=""</formula>
    </cfRule>
  </conditionalFormatting>
  <conditionalFormatting sqref="GV28:HA28">
    <cfRule type="expression" dxfId="2555" priority="26">
      <formula>$O$28=""</formula>
    </cfRule>
  </conditionalFormatting>
  <conditionalFormatting sqref="GM37:GP37">
    <cfRule type="expression" dxfId="2554" priority="17">
      <formula>$F$37=""</formula>
    </cfRule>
  </conditionalFormatting>
  <conditionalFormatting sqref="GN27:GR27">
    <cfRule type="expression" dxfId="2553" priority="30">
      <formula>AND($C$27="■その他",$G$27="")</formula>
    </cfRule>
  </conditionalFormatting>
  <conditionalFormatting sqref="GQ33">
    <cfRule type="expression" dxfId="2552" priority="24">
      <formula>AND($H$33="■有",$J$33="")</formula>
    </cfRule>
  </conditionalFormatting>
  <conditionalFormatting sqref="GM34:GP34">
    <cfRule type="expression" dxfId="2551" priority="23">
      <formula>AND($H$33="■有",$F$34="")</formula>
    </cfRule>
  </conditionalFormatting>
  <conditionalFormatting sqref="GR34:GT34">
    <cfRule type="expression" dxfId="2550" priority="22">
      <formula>AND($H$33="■有",$K$34="")</formula>
    </cfRule>
  </conditionalFormatting>
  <conditionalFormatting sqref="GW34:HA34">
    <cfRule type="expression" dxfId="2549" priority="21">
      <formula>AND($H$33="■有",$P$34="")</formula>
    </cfRule>
  </conditionalFormatting>
  <conditionalFormatting sqref="GR37:GT37">
    <cfRule type="expression" dxfId="2548" priority="16">
      <formula>AND($F$37&lt;&gt;"同居家族①と同じ",$F$37&lt;&gt;"同居家族②と同じ",$F$37="")</formula>
    </cfRule>
  </conditionalFormatting>
  <conditionalFormatting sqref="GW37:HA37">
    <cfRule type="expression" dxfId="2547" priority="15">
      <formula>AND($F$37&lt;&gt;"同居家族①と同じ",$F$37&lt;&gt;"同居家族②と同じ",$P$37="")</formula>
    </cfRule>
  </conditionalFormatting>
  <conditionalFormatting sqref="GU52:GY52">
    <cfRule type="expression" dxfId="2546" priority="10">
      <formula>AND($J$52="■有",$N$52="")</formula>
    </cfRule>
  </conditionalFormatting>
  <conditionalFormatting sqref="GM55:GP55">
    <cfRule type="expression" dxfId="2545" priority="7">
      <formula>$F$55=""</formula>
    </cfRule>
  </conditionalFormatting>
  <conditionalFormatting sqref="GR39:GT39">
    <cfRule type="expression" dxfId="2544" priority="6">
      <formula>AND($F$39&lt;&gt;"",$F$39&lt;&gt;"同居家族①と同じ",$F$39&lt;&gt;"同居家族②と同じ",$K$39="")</formula>
    </cfRule>
  </conditionalFormatting>
  <conditionalFormatting sqref="GW39:HA39">
    <cfRule type="expression" dxfId="2543" priority="5">
      <formula>AND($F$39&lt;&gt;"",$F$39&lt;&gt;"同居家族①と同じ",$F$39&lt;&gt;"同居家族②と同じ",$P$39="")</formula>
    </cfRule>
  </conditionalFormatting>
  <conditionalFormatting sqref="GM63:GQ63">
    <cfRule type="expression" dxfId="2542" priority="2">
      <formula>$F$63=""</formula>
    </cfRule>
  </conditionalFormatting>
  <conditionalFormatting sqref="GW63:HA63">
    <cfRule type="expression" dxfId="2541" priority="1">
      <formula>$P$63=""</formula>
    </cfRule>
  </conditionalFormatting>
  <conditionalFormatting sqref="GL48:GZ48">
    <cfRule type="expression" dxfId="2540"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60848D48-93E8-4C9B-8DD7-A154473564B4}">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07F504F7-7520-4A13-ADB7-24F167CEDA89}">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0A05ECF1-A59B-46E4-AC76-C88C87A9CAC3}">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066377D7-47AE-4952-8E67-E70EB9E684DC}">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45614A26-0500-49ED-A465-0044CAF52A31}">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FC6FFF22-E9A2-4C77-B351-3C97FC515592}">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AEE4C48C-6CB9-45D4-93E7-37E5737CBBAA}">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A9F1F7F9-B9D9-4E5E-9F0F-723A637F18C6}">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E341F231-9CCB-4D21-8133-95C1C9D01E11}">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B06BD036-4C7E-4D52-AE37-B30D73B946AA}">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103E2D0F-8DC5-41E4-A6D0-D4A1771C6246}">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F4DE5A49-B251-4EC9-841D-E413872DCF88}">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11A5F346-A826-4D45-AEB5-8F2F907946C5}">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B32829E1-9531-45F5-AC0B-115F802433A8}">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7057-2255-4874-8760-42457F66D13D}">
  <dimension ref="A1:HB78"/>
  <sheetViews>
    <sheetView view="pageBreakPreview" zoomScale="40" zoomScaleNormal="55" zoomScaleSheetLayoutView="40" workbookViewId="0">
      <selection activeCell="GH3" sqref="GH3:HB73"/>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21</v>
      </c>
      <c r="C1" s="274" t="s">
        <v>284</v>
      </c>
      <c r="D1" s="274"/>
      <c r="E1" s="274"/>
      <c r="F1" s="274"/>
      <c r="G1" s="274"/>
      <c r="H1" s="274"/>
      <c r="I1" s="274"/>
      <c r="J1" s="274"/>
      <c r="K1" s="274"/>
      <c r="L1" s="274"/>
      <c r="M1" s="274"/>
      <c r="N1" s="274"/>
      <c r="O1" s="274"/>
      <c r="P1" s="274"/>
      <c r="Q1" s="274"/>
      <c r="R1" s="274"/>
      <c r="S1" s="274"/>
      <c r="T1" s="274"/>
      <c r="U1" s="274"/>
      <c r="V1" s="58">
        <f>A1+1</f>
        <v>22</v>
      </c>
      <c r="X1" s="274" t="s">
        <v>284</v>
      </c>
      <c r="Y1" s="274"/>
      <c r="Z1" s="274"/>
      <c r="AA1" s="274"/>
      <c r="AB1" s="274"/>
      <c r="AC1" s="274"/>
      <c r="AD1" s="274"/>
      <c r="AE1" s="274"/>
      <c r="AF1" s="274"/>
      <c r="AG1" s="274"/>
      <c r="AH1" s="274"/>
      <c r="AI1" s="274"/>
      <c r="AJ1" s="274"/>
      <c r="AK1" s="274"/>
      <c r="AL1" s="274"/>
      <c r="AM1" s="274"/>
      <c r="AN1" s="274"/>
      <c r="AO1" s="274"/>
      <c r="AP1" s="274"/>
      <c r="AQ1" s="58">
        <f>V1+1</f>
        <v>23</v>
      </c>
      <c r="AS1" s="274" t="s">
        <v>284</v>
      </c>
      <c r="AT1" s="274"/>
      <c r="AU1" s="274"/>
      <c r="AV1" s="274"/>
      <c r="AW1" s="274"/>
      <c r="AX1" s="274"/>
      <c r="AY1" s="274"/>
      <c r="AZ1" s="274"/>
      <c r="BA1" s="274"/>
      <c r="BB1" s="274"/>
      <c r="BC1" s="274"/>
      <c r="BD1" s="274"/>
      <c r="BE1" s="274"/>
      <c r="BF1" s="274"/>
      <c r="BG1" s="274"/>
      <c r="BH1" s="274"/>
      <c r="BI1" s="274"/>
      <c r="BJ1" s="274"/>
      <c r="BK1" s="274"/>
      <c r="BL1" s="58">
        <f>AQ1+1</f>
        <v>24</v>
      </c>
      <c r="BN1" s="274" t="s">
        <v>284</v>
      </c>
      <c r="BO1" s="274"/>
      <c r="BP1" s="274"/>
      <c r="BQ1" s="274"/>
      <c r="BR1" s="274"/>
      <c r="BS1" s="274"/>
      <c r="BT1" s="274"/>
      <c r="BU1" s="274"/>
      <c r="BV1" s="274"/>
      <c r="BW1" s="274"/>
      <c r="BX1" s="274"/>
      <c r="BY1" s="274"/>
      <c r="BZ1" s="274"/>
      <c r="CA1" s="274"/>
      <c r="CB1" s="274"/>
      <c r="CC1" s="274"/>
      <c r="CD1" s="274"/>
      <c r="CE1" s="274"/>
      <c r="CF1" s="274"/>
      <c r="CG1" s="58">
        <f>BL1+1</f>
        <v>25</v>
      </c>
      <c r="CI1" s="274" t="s">
        <v>284</v>
      </c>
      <c r="CJ1" s="274"/>
      <c r="CK1" s="274"/>
      <c r="CL1" s="274"/>
      <c r="CM1" s="274"/>
      <c r="CN1" s="274"/>
      <c r="CO1" s="274"/>
      <c r="CP1" s="274"/>
      <c r="CQ1" s="274"/>
      <c r="CR1" s="274"/>
      <c r="CS1" s="274"/>
      <c r="CT1" s="274"/>
      <c r="CU1" s="274"/>
      <c r="CV1" s="274"/>
      <c r="CW1" s="274"/>
      <c r="CX1" s="274"/>
      <c r="CY1" s="274"/>
      <c r="CZ1" s="274"/>
      <c r="DA1" s="274"/>
      <c r="DB1" s="58">
        <f>CG1+1</f>
        <v>26</v>
      </c>
      <c r="DD1" s="274" t="s">
        <v>284</v>
      </c>
      <c r="DE1" s="274"/>
      <c r="DF1" s="274"/>
      <c r="DG1" s="274"/>
      <c r="DH1" s="274"/>
      <c r="DI1" s="274"/>
      <c r="DJ1" s="274"/>
      <c r="DK1" s="274"/>
      <c r="DL1" s="274"/>
      <c r="DM1" s="274"/>
      <c r="DN1" s="274"/>
      <c r="DO1" s="274"/>
      <c r="DP1" s="274"/>
      <c r="DQ1" s="274"/>
      <c r="DR1" s="274"/>
      <c r="DS1" s="274"/>
      <c r="DT1" s="274"/>
      <c r="DU1" s="274"/>
      <c r="DV1" s="274"/>
      <c r="DW1" s="58">
        <f>DB1+1</f>
        <v>27</v>
      </c>
      <c r="DY1" s="274" t="s">
        <v>284</v>
      </c>
      <c r="DZ1" s="274"/>
      <c r="EA1" s="274"/>
      <c r="EB1" s="274"/>
      <c r="EC1" s="274"/>
      <c r="ED1" s="274"/>
      <c r="EE1" s="274"/>
      <c r="EF1" s="274"/>
      <c r="EG1" s="274"/>
      <c r="EH1" s="274"/>
      <c r="EI1" s="274"/>
      <c r="EJ1" s="274"/>
      <c r="EK1" s="274"/>
      <c r="EL1" s="274"/>
      <c r="EM1" s="274"/>
      <c r="EN1" s="274"/>
      <c r="EO1" s="274"/>
      <c r="EP1" s="274"/>
      <c r="EQ1" s="274"/>
      <c r="ER1" s="58">
        <f>DW1+1</f>
        <v>28</v>
      </c>
      <c r="ET1" s="274" t="s">
        <v>284</v>
      </c>
      <c r="EU1" s="274"/>
      <c r="EV1" s="274"/>
      <c r="EW1" s="274"/>
      <c r="EX1" s="274"/>
      <c r="EY1" s="274"/>
      <c r="EZ1" s="274"/>
      <c r="FA1" s="274"/>
      <c r="FB1" s="274"/>
      <c r="FC1" s="274"/>
      <c r="FD1" s="274"/>
      <c r="FE1" s="274"/>
      <c r="FF1" s="274"/>
      <c r="FG1" s="274"/>
      <c r="FH1" s="274"/>
      <c r="FI1" s="274"/>
      <c r="FJ1" s="274"/>
      <c r="FK1" s="274"/>
      <c r="FL1" s="274"/>
      <c r="FM1" s="58">
        <f>ER1+1</f>
        <v>29</v>
      </c>
      <c r="FO1" s="274" t="s">
        <v>284</v>
      </c>
      <c r="FP1" s="274"/>
      <c r="FQ1" s="274"/>
      <c r="FR1" s="274"/>
      <c r="FS1" s="274"/>
      <c r="FT1" s="274"/>
      <c r="FU1" s="274"/>
      <c r="FV1" s="274"/>
      <c r="FW1" s="274"/>
      <c r="FX1" s="274"/>
      <c r="FY1" s="274"/>
      <c r="FZ1" s="274"/>
      <c r="GA1" s="274"/>
      <c r="GB1" s="274"/>
      <c r="GC1" s="274"/>
      <c r="GD1" s="274"/>
      <c r="GE1" s="274"/>
      <c r="GF1" s="274"/>
      <c r="GG1" s="274"/>
      <c r="GH1" s="58">
        <f>FM1+1</f>
        <v>30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2525" priority="440">
      <formula>$O$4=""</formula>
    </cfRule>
  </conditionalFormatting>
  <conditionalFormatting sqref="F5:N5">
    <cfRule type="expression" dxfId="2524" priority="439">
      <formula>$F$5=""</formula>
    </cfRule>
  </conditionalFormatting>
  <conditionalFormatting sqref="F6:N6">
    <cfRule type="expression" dxfId="2523" priority="438">
      <formula>$F$6=""</formula>
    </cfRule>
  </conditionalFormatting>
  <conditionalFormatting sqref="F7:N7">
    <cfRule type="expression" dxfId="2522" priority="437">
      <formula>$F$7=""</formula>
    </cfRule>
  </conditionalFormatting>
  <conditionalFormatting sqref="F8:I8">
    <cfRule type="expression" dxfId="2521" priority="435">
      <formula>$F$8=""</formula>
    </cfRule>
  </conditionalFormatting>
  <conditionalFormatting sqref="C9:I9">
    <cfRule type="expression" dxfId="2520" priority="434">
      <formula>$C$9=""</formula>
    </cfRule>
  </conditionalFormatting>
  <conditionalFormatting sqref="O8:T9">
    <cfRule type="expression" dxfId="2519" priority="433">
      <formula>$O$8=""</formula>
    </cfRule>
  </conditionalFormatting>
  <conditionalFormatting sqref="C10:K10">
    <cfRule type="expression" dxfId="2518" priority="432">
      <formula>$C$10=""</formula>
    </cfRule>
  </conditionalFormatting>
  <conditionalFormatting sqref="N10:O10">
    <cfRule type="expression" dxfId="2517" priority="431">
      <formula>$N$10=""</formula>
    </cfRule>
  </conditionalFormatting>
  <conditionalFormatting sqref="F15 K14">
    <cfRule type="expression" dxfId="2516" priority="430">
      <formula>AND($F$15="",$K$14="")</formula>
    </cfRule>
  </conditionalFormatting>
  <conditionalFormatting sqref="L15:T15">
    <cfRule type="expression" dxfId="2515" priority="429">
      <formula>AND($K$14&lt;&gt;"",$L$15="",$P$15="",$R$15="")</formula>
    </cfRule>
  </conditionalFormatting>
  <conditionalFormatting sqref="E28:G28">
    <cfRule type="expression" dxfId="2514" priority="425">
      <formula>$E$28=""</formula>
    </cfRule>
  </conditionalFormatting>
  <conditionalFormatting sqref="H28:I28">
    <cfRule type="expression" dxfId="2513" priority="424">
      <formula>$H$28=""</formula>
    </cfRule>
  </conditionalFormatting>
  <conditionalFormatting sqref="O26:T27">
    <cfRule type="expression" dxfId="2512" priority="423">
      <formula>$O$26=""</formula>
    </cfRule>
  </conditionalFormatting>
  <conditionalFormatting sqref="O28:T28">
    <cfRule type="expression" dxfId="2511" priority="422">
      <formula>$O$28=""</formula>
    </cfRule>
  </conditionalFormatting>
  <conditionalFormatting sqref="F37:I37">
    <cfRule type="expression" dxfId="2510" priority="413">
      <formula>$F$37=""</formula>
    </cfRule>
  </conditionalFormatting>
  <conditionalFormatting sqref="G27:K27">
    <cfRule type="expression" dxfId="2509" priority="426">
      <formula>AND($C$27="■その他",$G$27="")</formula>
    </cfRule>
  </conditionalFormatting>
  <conditionalFormatting sqref="J33">
    <cfRule type="expression" dxfId="2508" priority="420">
      <formula>AND($H$33="■有",$J$33="")</formula>
    </cfRule>
  </conditionalFormatting>
  <conditionalFormatting sqref="F34:I34">
    <cfRule type="expression" dxfId="2507" priority="419">
      <formula>AND($H$33="■有",$F$34="")</formula>
    </cfRule>
  </conditionalFormatting>
  <conditionalFormatting sqref="K34:M34">
    <cfRule type="expression" dxfId="2506" priority="418">
      <formula>AND($H$33="■有",$K$34="")</formula>
    </cfRule>
  </conditionalFormatting>
  <conditionalFormatting sqref="P34:T34">
    <cfRule type="expression" dxfId="2505" priority="417">
      <formula>AND($H$33="■有",$P$34="")</formula>
    </cfRule>
  </conditionalFormatting>
  <conditionalFormatting sqref="K37:M37">
    <cfRule type="expression" dxfId="2504" priority="412">
      <formula>AND($F$37&lt;&gt;"同居家族①と同じ",$F$37&lt;&gt;"同居家族②と同じ",$F$37="")</formula>
    </cfRule>
  </conditionalFormatting>
  <conditionalFormatting sqref="P37:T37">
    <cfRule type="expression" dxfId="2503" priority="411">
      <formula>AND($F$37&lt;&gt;"同居家族①と同じ",$F$37&lt;&gt;"同居家族②と同じ",$P$37="")</formula>
    </cfRule>
  </conditionalFormatting>
  <conditionalFormatting sqref="N52:R52">
    <cfRule type="expression" dxfId="2502" priority="406">
      <formula>AND($J$52="■有",$N$52="")</formula>
    </cfRule>
  </conditionalFormatting>
  <conditionalFormatting sqref="F55:I55">
    <cfRule type="expression" dxfId="2501" priority="403">
      <formula>$F$55=""</formula>
    </cfRule>
  </conditionalFormatting>
  <conditionalFormatting sqref="K39:M39">
    <cfRule type="expression" dxfId="2500" priority="402">
      <formula>AND($F$39&lt;&gt;"",$F$39&lt;&gt;"同居家族①と同じ",$F$39&lt;&gt;"同居家族②と同じ",$K$39="")</formula>
    </cfRule>
  </conditionalFormatting>
  <conditionalFormatting sqref="P39:T39">
    <cfRule type="expression" dxfId="2499" priority="401">
      <formula>AND($F$39&lt;&gt;"",$F$39&lt;&gt;"同居家族①と同じ",$F$39&lt;&gt;"同居家族②と同じ",$P$39="")</formula>
    </cfRule>
  </conditionalFormatting>
  <conditionalFormatting sqref="F63:J63">
    <cfRule type="expression" dxfId="2498" priority="398">
      <formula>$F$63=""</formula>
    </cfRule>
  </conditionalFormatting>
  <conditionalFormatting sqref="P63:T63">
    <cfRule type="expression" dxfId="2497" priority="397">
      <formula>$P$63=""</formula>
    </cfRule>
  </conditionalFormatting>
  <conditionalFormatting sqref="E48:S48">
    <cfRule type="expression" dxfId="2496" priority="409">
      <formula>AND($A$48="■その他",$E$48="")</formula>
    </cfRule>
  </conditionalFormatting>
  <conditionalFormatting sqref="AJ4:AO4">
    <cfRule type="expression" dxfId="2495" priority="396">
      <formula>$O$4=""</formula>
    </cfRule>
  </conditionalFormatting>
  <conditionalFormatting sqref="AA5:AI5">
    <cfRule type="expression" dxfId="2494" priority="395">
      <formula>$F$5=""</formula>
    </cfRule>
  </conditionalFormatting>
  <conditionalFormatting sqref="AA6:AI6">
    <cfRule type="expression" dxfId="2493" priority="394">
      <formula>$F$6=""</formula>
    </cfRule>
  </conditionalFormatting>
  <conditionalFormatting sqref="AA7:AI7">
    <cfRule type="expression" dxfId="2492" priority="393">
      <formula>$F$7=""</formula>
    </cfRule>
  </conditionalFormatting>
  <conditionalFormatting sqref="AA8:AD8">
    <cfRule type="expression" dxfId="2491" priority="391">
      <formula>$F$8=""</formula>
    </cfRule>
  </conditionalFormatting>
  <conditionalFormatting sqref="X9:AD9">
    <cfRule type="expression" dxfId="2490" priority="390">
      <formula>$C$9=""</formula>
    </cfRule>
  </conditionalFormatting>
  <conditionalFormatting sqref="AJ8:AO9">
    <cfRule type="expression" dxfId="2489" priority="389">
      <formula>$O$8=""</formula>
    </cfRule>
  </conditionalFormatting>
  <conditionalFormatting sqref="X10:AF10">
    <cfRule type="expression" dxfId="2488" priority="388">
      <formula>$C$10=""</formula>
    </cfRule>
  </conditionalFormatting>
  <conditionalFormatting sqref="AI10:AJ10">
    <cfRule type="expression" dxfId="2487" priority="387">
      <formula>$N$10=""</formula>
    </cfRule>
  </conditionalFormatting>
  <conditionalFormatting sqref="AA15 AF14">
    <cfRule type="expression" dxfId="2486" priority="386">
      <formula>AND($F$15="",$K$14="")</formula>
    </cfRule>
  </conditionalFormatting>
  <conditionalFormatting sqref="AG15:AO15">
    <cfRule type="expression" dxfId="2485" priority="385">
      <formula>AND($K$14&lt;&gt;"",$L$15="",$P$15="",$R$15="")</formula>
    </cfRule>
  </conditionalFormatting>
  <conditionalFormatting sqref="Z28:AB28">
    <cfRule type="expression" dxfId="2484" priority="381">
      <formula>$E$28=""</formula>
    </cfRule>
  </conditionalFormatting>
  <conditionalFormatting sqref="AC28:AD28">
    <cfRule type="expression" dxfId="2483" priority="380">
      <formula>$H$28=""</formula>
    </cfRule>
  </conditionalFormatting>
  <conditionalFormatting sqref="AJ26:AO27">
    <cfRule type="expression" dxfId="2482" priority="379">
      <formula>$O$26=""</formula>
    </cfRule>
  </conditionalFormatting>
  <conditionalFormatting sqref="AJ28:AO28">
    <cfRule type="expression" dxfId="2481" priority="378">
      <formula>$O$28=""</formula>
    </cfRule>
  </conditionalFormatting>
  <conditionalFormatting sqref="AA37:AD37">
    <cfRule type="expression" dxfId="2480" priority="369">
      <formula>$F$37=""</formula>
    </cfRule>
  </conditionalFormatting>
  <conditionalFormatting sqref="AB27:AF27">
    <cfRule type="expression" dxfId="2479" priority="382">
      <formula>AND($C$27="■その他",$G$27="")</formula>
    </cfRule>
  </conditionalFormatting>
  <conditionalFormatting sqref="AE33">
    <cfRule type="expression" dxfId="2478" priority="376">
      <formula>AND($H$33="■有",$J$33="")</formula>
    </cfRule>
  </conditionalFormatting>
  <conditionalFormatting sqref="AA34:AD34">
    <cfRule type="expression" dxfId="2477" priority="375">
      <formula>AND($H$33="■有",$F$34="")</formula>
    </cfRule>
  </conditionalFormatting>
  <conditionalFormatting sqref="AF34:AH34">
    <cfRule type="expression" dxfId="2476" priority="374">
      <formula>AND($H$33="■有",$K$34="")</formula>
    </cfRule>
  </conditionalFormatting>
  <conditionalFormatting sqref="AK34:AO34">
    <cfRule type="expression" dxfId="2475" priority="373">
      <formula>AND($H$33="■有",$P$34="")</formula>
    </cfRule>
  </conditionalFormatting>
  <conditionalFormatting sqref="AF37:AH37">
    <cfRule type="expression" dxfId="2474" priority="368">
      <formula>AND($F$37&lt;&gt;"同居家族①と同じ",$F$37&lt;&gt;"同居家族②と同じ",$F$37="")</formula>
    </cfRule>
  </conditionalFormatting>
  <conditionalFormatting sqref="AK37:AO37">
    <cfRule type="expression" dxfId="2473" priority="367">
      <formula>AND($F$37&lt;&gt;"同居家族①と同じ",$F$37&lt;&gt;"同居家族②と同じ",$P$37="")</formula>
    </cfRule>
  </conditionalFormatting>
  <conditionalFormatting sqref="AI52:AM52">
    <cfRule type="expression" dxfId="2472" priority="362">
      <formula>AND($J$52="■有",$N$52="")</formula>
    </cfRule>
  </conditionalFormatting>
  <conditionalFormatting sqref="AA55:AD55">
    <cfRule type="expression" dxfId="2471" priority="359">
      <formula>$F$55=""</formula>
    </cfRule>
  </conditionalFormatting>
  <conditionalFormatting sqref="AF39:AH39">
    <cfRule type="expression" dxfId="2470" priority="358">
      <formula>AND($F$39&lt;&gt;"",$F$39&lt;&gt;"同居家族①と同じ",$F$39&lt;&gt;"同居家族②と同じ",$K$39="")</formula>
    </cfRule>
  </conditionalFormatting>
  <conditionalFormatting sqref="AK39:AO39">
    <cfRule type="expression" dxfId="2469" priority="357">
      <formula>AND($F$39&lt;&gt;"",$F$39&lt;&gt;"同居家族①と同じ",$F$39&lt;&gt;"同居家族②と同じ",$P$39="")</formula>
    </cfRule>
  </conditionalFormatting>
  <conditionalFormatting sqref="AA63:AE63">
    <cfRule type="expression" dxfId="2468" priority="354">
      <formula>$F$63=""</formula>
    </cfRule>
  </conditionalFormatting>
  <conditionalFormatting sqref="AK63:AO63">
    <cfRule type="expression" dxfId="2467" priority="353">
      <formula>$P$63=""</formula>
    </cfRule>
  </conditionalFormatting>
  <conditionalFormatting sqref="Z48:AN48">
    <cfRule type="expression" dxfId="2466" priority="365">
      <formula>AND($A$48="■その他",$E$48="")</formula>
    </cfRule>
  </conditionalFormatting>
  <conditionalFormatting sqref="BE4:BJ4">
    <cfRule type="expression" dxfId="2465" priority="352">
      <formula>$O$4=""</formula>
    </cfRule>
  </conditionalFormatting>
  <conditionalFormatting sqref="AV5:BD5">
    <cfRule type="expression" dxfId="2464" priority="351">
      <formula>$F$5=""</formula>
    </cfRule>
  </conditionalFormatting>
  <conditionalFormatting sqref="AV6:BD6">
    <cfRule type="expression" dxfId="2463" priority="350">
      <formula>$F$6=""</formula>
    </cfRule>
  </conditionalFormatting>
  <conditionalFormatting sqref="AV7:BD7">
    <cfRule type="expression" dxfId="2462" priority="349">
      <formula>$F$7=""</formula>
    </cfRule>
  </conditionalFormatting>
  <conditionalFormatting sqref="AV8:AY8">
    <cfRule type="expression" dxfId="2461" priority="347">
      <formula>$F$8=""</formula>
    </cfRule>
  </conditionalFormatting>
  <conditionalFormatting sqref="AS9:AY9">
    <cfRule type="expression" dxfId="2460" priority="346">
      <formula>$C$9=""</formula>
    </cfRule>
  </conditionalFormatting>
  <conditionalFormatting sqref="BE8:BJ9">
    <cfRule type="expression" dxfId="2459" priority="345">
      <formula>$O$8=""</formula>
    </cfRule>
  </conditionalFormatting>
  <conditionalFormatting sqref="AS10:BA10">
    <cfRule type="expression" dxfId="2458" priority="344">
      <formula>$C$10=""</formula>
    </cfRule>
  </conditionalFormatting>
  <conditionalFormatting sqref="BD10:BE10">
    <cfRule type="expression" dxfId="2457" priority="343">
      <formula>$N$10=""</formula>
    </cfRule>
  </conditionalFormatting>
  <conditionalFormatting sqref="AV15 BA14">
    <cfRule type="expression" dxfId="2456" priority="342">
      <formula>AND($F$15="",$K$14="")</formula>
    </cfRule>
  </conditionalFormatting>
  <conditionalFormatting sqref="BB15:BJ15">
    <cfRule type="expression" dxfId="2455" priority="341">
      <formula>AND($K$14&lt;&gt;"",$L$15="",$P$15="",$R$15="")</formula>
    </cfRule>
  </conditionalFormatting>
  <conditionalFormatting sqref="AU28:AW28">
    <cfRule type="expression" dxfId="2454" priority="337">
      <formula>$E$28=""</formula>
    </cfRule>
  </conditionalFormatting>
  <conditionalFormatting sqref="AX28:AY28">
    <cfRule type="expression" dxfId="2453" priority="336">
      <formula>$H$28=""</formula>
    </cfRule>
  </conditionalFormatting>
  <conditionalFormatting sqref="BE26:BJ27">
    <cfRule type="expression" dxfId="2452" priority="335">
      <formula>$O$26=""</formula>
    </cfRule>
  </conditionalFormatting>
  <conditionalFormatting sqref="BE28:BJ28">
    <cfRule type="expression" dxfId="2451" priority="334">
      <formula>$O$28=""</formula>
    </cfRule>
  </conditionalFormatting>
  <conditionalFormatting sqref="AV37:AY37">
    <cfRule type="expression" dxfId="2450" priority="325">
      <formula>$F$37=""</formula>
    </cfRule>
  </conditionalFormatting>
  <conditionalFormatting sqref="AW27:BA27">
    <cfRule type="expression" dxfId="2449" priority="338">
      <formula>AND($C$27="■その他",$G$27="")</formula>
    </cfRule>
  </conditionalFormatting>
  <conditionalFormatting sqref="AZ33">
    <cfRule type="expression" dxfId="2448" priority="332">
      <formula>AND($H$33="■有",$J$33="")</formula>
    </cfRule>
  </conditionalFormatting>
  <conditionalFormatting sqref="AV34:AY34">
    <cfRule type="expression" dxfId="2447" priority="331">
      <formula>AND($H$33="■有",$F$34="")</formula>
    </cfRule>
  </conditionalFormatting>
  <conditionalFormatting sqref="BA34:BC34">
    <cfRule type="expression" dxfId="2446" priority="330">
      <formula>AND($H$33="■有",$K$34="")</formula>
    </cfRule>
  </conditionalFormatting>
  <conditionalFormatting sqref="BF34:BJ34">
    <cfRule type="expression" dxfId="2445" priority="329">
      <formula>AND($H$33="■有",$P$34="")</formula>
    </cfRule>
  </conditionalFormatting>
  <conditionalFormatting sqref="BA37:BC37">
    <cfRule type="expression" dxfId="2444" priority="324">
      <formula>AND($F$37&lt;&gt;"同居家族①と同じ",$F$37&lt;&gt;"同居家族②と同じ",$F$37="")</formula>
    </cfRule>
  </conditionalFormatting>
  <conditionalFormatting sqref="BF37:BJ37">
    <cfRule type="expression" dxfId="2443" priority="323">
      <formula>AND($F$37&lt;&gt;"同居家族①と同じ",$F$37&lt;&gt;"同居家族②と同じ",$P$37="")</formula>
    </cfRule>
  </conditionalFormatting>
  <conditionalFormatting sqref="BD52:BH52">
    <cfRule type="expression" dxfId="2442" priority="318">
      <formula>AND($J$52="■有",$N$52="")</formula>
    </cfRule>
  </conditionalFormatting>
  <conditionalFormatting sqref="AV55:AY55">
    <cfRule type="expression" dxfId="2441" priority="315">
      <formula>$F$55=""</formula>
    </cfRule>
  </conditionalFormatting>
  <conditionalFormatting sqref="BA39:BC39">
    <cfRule type="expression" dxfId="2440" priority="314">
      <formula>AND($F$39&lt;&gt;"",$F$39&lt;&gt;"同居家族①と同じ",$F$39&lt;&gt;"同居家族②と同じ",$K$39="")</formula>
    </cfRule>
  </conditionalFormatting>
  <conditionalFormatting sqref="BF39:BJ39">
    <cfRule type="expression" dxfId="2439" priority="313">
      <formula>AND($F$39&lt;&gt;"",$F$39&lt;&gt;"同居家族①と同じ",$F$39&lt;&gt;"同居家族②と同じ",$P$39="")</formula>
    </cfRule>
  </conditionalFormatting>
  <conditionalFormatting sqref="AV63:AZ63">
    <cfRule type="expression" dxfId="2438" priority="310">
      <formula>$F$63=""</formula>
    </cfRule>
  </conditionalFormatting>
  <conditionalFormatting sqref="BF63:BJ63">
    <cfRule type="expression" dxfId="2437" priority="309">
      <formula>$P$63=""</formula>
    </cfRule>
  </conditionalFormatting>
  <conditionalFormatting sqref="AU48:BI48">
    <cfRule type="expression" dxfId="2436" priority="321">
      <formula>AND($A$48="■その他",$E$48="")</formula>
    </cfRule>
  </conditionalFormatting>
  <conditionalFormatting sqref="BZ4:CE4">
    <cfRule type="expression" dxfId="2435" priority="308">
      <formula>$O$4=""</formula>
    </cfRule>
  </conditionalFormatting>
  <conditionalFormatting sqref="BQ5:BY5">
    <cfRule type="expression" dxfId="2434" priority="307">
      <formula>$F$5=""</formula>
    </cfRule>
  </conditionalFormatting>
  <conditionalFormatting sqref="BQ6:BY6">
    <cfRule type="expression" dxfId="2433" priority="306">
      <formula>$F$6=""</formula>
    </cfRule>
  </conditionalFormatting>
  <conditionalFormatting sqref="BQ7:BY7">
    <cfRule type="expression" dxfId="2432" priority="305">
      <formula>$F$7=""</formula>
    </cfRule>
  </conditionalFormatting>
  <conditionalFormatting sqref="BQ8:BT8">
    <cfRule type="expression" dxfId="2431" priority="303">
      <formula>$F$8=""</formula>
    </cfRule>
  </conditionalFormatting>
  <conditionalFormatting sqref="BN9:BT9">
    <cfRule type="expression" dxfId="2430" priority="302">
      <formula>$C$9=""</formula>
    </cfRule>
  </conditionalFormatting>
  <conditionalFormatting sqref="BZ8:CE9">
    <cfRule type="expression" dxfId="2429" priority="301">
      <formula>$O$8=""</formula>
    </cfRule>
  </conditionalFormatting>
  <conditionalFormatting sqref="BN10:BV10">
    <cfRule type="expression" dxfId="2428" priority="300">
      <formula>$C$10=""</formula>
    </cfRule>
  </conditionalFormatting>
  <conditionalFormatting sqref="BY10:BZ10">
    <cfRule type="expression" dxfId="2427" priority="299">
      <formula>$N$10=""</formula>
    </cfRule>
  </conditionalFormatting>
  <conditionalFormatting sqref="BQ15 BV14">
    <cfRule type="expression" dxfId="2426" priority="298">
      <formula>AND($F$15="",$K$14="")</formula>
    </cfRule>
  </conditionalFormatting>
  <conditionalFormatting sqref="BW15:CE15">
    <cfRule type="expression" dxfId="2425" priority="297">
      <formula>AND($K$14&lt;&gt;"",$L$15="",$P$15="",$R$15="")</formula>
    </cfRule>
  </conditionalFormatting>
  <conditionalFormatting sqref="BP28:BR28">
    <cfRule type="expression" dxfId="2424" priority="293">
      <formula>$E$28=""</formula>
    </cfRule>
  </conditionalFormatting>
  <conditionalFormatting sqref="BS28:BT28">
    <cfRule type="expression" dxfId="2423" priority="292">
      <formula>$H$28=""</formula>
    </cfRule>
  </conditionalFormatting>
  <conditionalFormatting sqref="BZ26:CE27">
    <cfRule type="expression" dxfId="2422" priority="291">
      <formula>$O$26=""</formula>
    </cfRule>
  </conditionalFormatting>
  <conditionalFormatting sqref="BZ28:CE28">
    <cfRule type="expression" dxfId="2421" priority="290">
      <formula>$O$28=""</formula>
    </cfRule>
  </conditionalFormatting>
  <conditionalFormatting sqref="BQ37:BT37">
    <cfRule type="expression" dxfId="2420" priority="281">
      <formula>$F$37=""</formula>
    </cfRule>
  </conditionalFormatting>
  <conditionalFormatting sqref="BR27:BV27">
    <cfRule type="expression" dxfId="2419" priority="294">
      <formula>AND($C$27="■その他",$G$27="")</formula>
    </cfRule>
  </conditionalFormatting>
  <conditionalFormatting sqref="BU33">
    <cfRule type="expression" dxfId="2418" priority="288">
      <formula>AND($H$33="■有",$J$33="")</formula>
    </cfRule>
  </conditionalFormatting>
  <conditionalFormatting sqref="BQ34:BT34">
    <cfRule type="expression" dxfId="2417" priority="287">
      <formula>AND($H$33="■有",$F$34="")</formula>
    </cfRule>
  </conditionalFormatting>
  <conditionalFormatting sqref="BV34:BX34">
    <cfRule type="expression" dxfId="2416" priority="286">
      <formula>AND($H$33="■有",$K$34="")</formula>
    </cfRule>
  </conditionalFormatting>
  <conditionalFormatting sqref="CA34:CE34">
    <cfRule type="expression" dxfId="2415" priority="285">
      <formula>AND($H$33="■有",$P$34="")</formula>
    </cfRule>
  </conditionalFormatting>
  <conditionalFormatting sqref="BV37:BX37">
    <cfRule type="expression" dxfId="2414" priority="280">
      <formula>AND($F$37&lt;&gt;"同居家族①と同じ",$F$37&lt;&gt;"同居家族②と同じ",$F$37="")</formula>
    </cfRule>
  </conditionalFormatting>
  <conditionalFormatting sqref="CA37:CE37">
    <cfRule type="expression" dxfId="2413" priority="279">
      <formula>AND($F$37&lt;&gt;"同居家族①と同じ",$F$37&lt;&gt;"同居家族②と同じ",$P$37="")</formula>
    </cfRule>
  </conditionalFormatting>
  <conditionalFormatting sqref="BY52:CC52">
    <cfRule type="expression" dxfId="2412" priority="274">
      <formula>AND($J$52="■有",$N$52="")</formula>
    </cfRule>
  </conditionalFormatting>
  <conditionalFormatting sqref="BQ55:BT55">
    <cfRule type="expression" dxfId="2411" priority="271">
      <formula>$F$55=""</formula>
    </cfRule>
  </conditionalFormatting>
  <conditionalFormatting sqref="BV39:BX39">
    <cfRule type="expression" dxfId="2410" priority="270">
      <formula>AND($F$39&lt;&gt;"",$F$39&lt;&gt;"同居家族①と同じ",$F$39&lt;&gt;"同居家族②と同じ",$K$39="")</formula>
    </cfRule>
  </conditionalFormatting>
  <conditionalFormatting sqref="CA39:CE39">
    <cfRule type="expression" dxfId="2409" priority="269">
      <formula>AND($F$39&lt;&gt;"",$F$39&lt;&gt;"同居家族①と同じ",$F$39&lt;&gt;"同居家族②と同じ",$P$39="")</formula>
    </cfRule>
  </conditionalFormatting>
  <conditionalFormatting sqref="BQ63:BU63">
    <cfRule type="expression" dxfId="2408" priority="266">
      <formula>$F$63=""</formula>
    </cfRule>
  </conditionalFormatting>
  <conditionalFormatting sqref="CA63:CE63">
    <cfRule type="expression" dxfId="2407" priority="265">
      <formula>$P$63=""</formula>
    </cfRule>
  </conditionalFormatting>
  <conditionalFormatting sqref="BP48:CD48">
    <cfRule type="expression" dxfId="2406" priority="277">
      <formula>AND($A$48="■その他",$E$48="")</formula>
    </cfRule>
  </conditionalFormatting>
  <conditionalFormatting sqref="CU4:CZ4">
    <cfRule type="expression" dxfId="2405" priority="264">
      <formula>$O$4=""</formula>
    </cfRule>
  </conditionalFormatting>
  <conditionalFormatting sqref="CL5:CT5">
    <cfRule type="expression" dxfId="2404" priority="263">
      <formula>$F$5=""</formula>
    </cfRule>
  </conditionalFormatting>
  <conditionalFormatting sqref="CL6:CT6">
    <cfRule type="expression" dxfId="2403" priority="262">
      <formula>$F$6=""</formula>
    </cfRule>
  </conditionalFormatting>
  <conditionalFormatting sqref="CL7:CT7">
    <cfRule type="expression" dxfId="2402" priority="261">
      <formula>$F$7=""</formula>
    </cfRule>
  </conditionalFormatting>
  <conditionalFormatting sqref="CL8:CO8">
    <cfRule type="expression" dxfId="2401" priority="259">
      <formula>$F$8=""</formula>
    </cfRule>
  </conditionalFormatting>
  <conditionalFormatting sqref="CI9:CO9">
    <cfRule type="expression" dxfId="2400" priority="258">
      <formula>$C$9=""</formula>
    </cfRule>
  </conditionalFormatting>
  <conditionalFormatting sqref="CU8:CZ9">
    <cfRule type="expression" dxfId="2399" priority="257">
      <formula>$O$8=""</formula>
    </cfRule>
  </conditionalFormatting>
  <conditionalFormatting sqref="CI10:CQ10">
    <cfRule type="expression" dxfId="2398" priority="256">
      <formula>$C$10=""</formula>
    </cfRule>
  </conditionalFormatting>
  <conditionalFormatting sqref="CT10:CU10">
    <cfRule type="expression" dxfId="2397" priority="255">
      <formula>$N$10=""</formula>
    </cfRule>
  </conditionalFormatting>
  <conditionalFormatting sqref="CL15 CQ14">
    <cfRule type="expression" dxfId="2396" priority="254">
      <formula>AND($F$15="",$K$14="")</formula>
    </cfRule>
  </conditionalFormatting>
  <conditionalFormatting sqref="CR15:CZ15">
    <cfRule type="expression" dxfId="2395" priority="253">
      <formula>AND($K$14&lt;&gt;"",$L$15="",$P$15="",$R$15="")</formula>
    </cfRule>
  </conditionalFormatting>
  <conditionalFormatting sqref="CK28:CM28">
    <cfRule type="expression" dxfId="2394" priority="249">
      <formula>$E$28=""</formula>
    </cfRule>
  </conditionalFormatting>
  <conditionalFormatting sqref="CN28:CO28">
    <cfRule type="expression" dxfId="2393" priority="248">
      <formula>$H$28=""</formula>
    </cfRule>
  </conditionalFormatting>
  <conditionalFormatting sqref="CU26:CZ27">
    <cfRule type="expression" dxfId="2392" priority="247">
      <formula>$O$26=""</formula>
    </cfRule>
  </conditionalFormatting>
  <conditionalFormatting sqref="CU28:CZ28">
    <cfRule type="expression" dxfId="2391" priority="246">
      <formula>$O$28=""</formula>
    </cfRule>
  </conditionalFormatting>
  <conditionalFormatting sqref="CL37:CO37">
    <cfRule type="expression" dxfId="2390" priority="237">
      <formula>$F$37=""</formula>
    </cfRule>
  </conditionalFormatting>
  <conditionalFormatting sqref="CM27:CQ27">
    <cfRule type="expression" dxfId="2389" priority="250">
      <formula>AND($C$27="■その他",$G$27="")</formula>
    </cfRule>
  </conditionalFormatting>
  <conditionalFormatting sqref="CP33">
    <cfRule type="expression" dxfId="2388" priority="244">
      <formula>AND($H$33="■有",$J$33="")</formula>
    </cfRule>
  </conditionalFormatting>
  <conditionalFormatting sqref="CL34:CO34">
    <cfRule type="expression" dxfId="2387" priority="243">
      <formula>AND($H$33="■有",$F$34="")</formula>
    </cfRule>
  </conditionalFormatting>
  <conditionalFormatting sqref="CQ34:CS34">
    <cfRule type="expression" dxfId="2386" priority="242">
      <formula>AND($H$33="■有",$K$34="")</formula>
    </cfRule>
  </conditionalFormatting>
  <conditionalFormatting sqref="CV34:CZ34">
    <cfRule type="expression" dxfId="2385" priority="241">
      <formula>AND($H$33="■有",$P$34="")</formula>
    </cfRule>
  </conditionalFormatting>
  <conditionalFormatting sqref="CQ37:CS37">
    <cfRule type="expression" dxfId="2384" priority="236">
      <formula>AND($F$37&lt;&gt;"同居家族①と同じ",$F$37&lt;&gt;"同居家族②と同じ",$F$37="")</formula>
    </cfRule>
  </conditionalFormatting>
  <conditionalFormatting sqref="CV37:CZ37">
    <cfRule type="expression" dxfId="2383" priority="235">
      <formula>AND($F$37&lt;&gt;"同居家族①と同じ",$F$37&lt;&gt;"同居家族②と同じ",$P$37="")</formula>
    </cfRule>
  </conditionalFormatting>
  <conditionalFormatting sqref="CT52:CX52">
    <cfRule type="expression" dxfId="2382" priority="230">
      <formula>AND($J$52="■有",$N$52="")</formula>
    </cfRule>
  </conditionalFormatting>
  <conditionalFormatting sqref="CL55:CO55">
    <cfRule type="expression" dxfId="2381" priority="227">
      <formula>$F$55=""</formula>
    </cfRule>
  </conditionalFormatting>
  <conditionalFormatting sqref="CQ39:CS39">
    <cfRule type="expression" dxfId="2380" priority="226">
      <formula>AND($F$39&lt;&gt;"",$F$39&lt;&gt;"同居家族①と同じ",$F$39&lt;&gt;"同居家族②と同じ",$K$39="")</formula>
    </cfRule>
  </conditionalFormatting>
  <conditionalFormatting sqref="CV39:CZ39">
    <cfRule type="expression" dxfId="2379" priority="225">
      <formula>AND($F$39&lt;&gt;"",$F$39&lt;&gt;"同居家族①と同じ",$F$39&lt;&gt;"同居家族②と同じ",$P$39="")</formula>
    </cfRule>
  </conditionalFormatting>
  <conditionalFormatting sqref="CL63:CP63">
    <cfRule type="expression" dxfId="2378" priority="222">
      <formula>$F$63=""</formula>
    </cfRule>
  </conditionalFormatting>
  <conditionalFormatting sqref="CV63:CZ63">
    <cfRule type="expression" dxfId="2377" priority="221">
      <formula>$P$63=""</formula>
    </cfRule>
  </conditionalFormatting>
  <conditionalFormatting sqref="CK48:CY48">
    <cfRule type="expression" dxfId="2376" priority="233">
      <formula>AND($A$48="■その他",$E$48="")</formula>
    </cfRule>
  </conditionalFormatting>
  <conditionalFormatting sqref="DP4:DU4">
    <cfRule type="expression" dxfId="2375" priority="220">
      <formula>$O$4=""</formula>
    </cfRule>
  </conditionalFormatting>
  <conditionalFormatting sqref="DG5:DO5">
    <cfRule type="expression" dxfId="2374" priority="219">
      <formula>$F$5=""</formula>
    </cfRule>
  </conditionalFormatting>
  <conditionalFormatting sqref="DG6:DO6">
    <cfRule type="expression" dxfId="2373" priority="218">
      <formula>$F$6=""</formula>
    </cfRule>
  </conditionalFormatting>
  <conditionalFormatting sqref="DG7:DO7">
    <cfRule type="expression" dxfId="2372" priority="217">
      <formula>$F$7=""</formula>
    </cfRule>
  </conditionalFormatting>
  <conditionalFormatting sqref="DG8:DJ8">
    <cfRule type="expression" dxfId="2371" priority="215">
      <formula>$F$8=""</formula>
    </cfRule>
  </conditionalFormatting>
  <conditionalFormatting sqref="DD9:DJ9">
    <cfRule type="expression" dxfId="2370" priority="214">
      <formula>$C$9=""</formula>
    </cfRule>
  </conditionalFormatting>
  <conditionalFormatting sqref="DP8:DU9">
    <cfRule type="expression" dxfId="2369" priority="213">
      <formula>$O$8=""</formula>
    </cfRule>
  </conditionalFormatting>
  <conditionalFormatting sqref="DD10:DL10">
    <cfRule type="expression" dxfId="2368" priority="212">
      <formula>$C$10=""</formula>
    </cfRule>
  </conditionalFormatting>
  <conditionalFormatting sqref="DO10:DP10">
    <cfRule type="expression" dxfId="2367" priority="211">
      <formula>$N$10=""</formula>
    </cfRule>
  </conditionalFormatting>
  <conditionalFormatting sqref="DG15 DL14">
    <cfRule type="expression" dxfId="2366" priority="210">
      <formula>AND($F$15="",$K$14="")</formula>
    </cfRule>
  </conditionalFormatting>
  <conditionalFormatting sqref="DM15:DU15">
    <cfRule type="expression" dxfId="2365" priority="209">
      <formula>AND($K$14&lt;&gt;"",$L$15="",$P$15="",$R$15="")</formula>
    </cfRule>
  </conditionalFormatting>
  <conditionalFormatting sqref="DF28:DH28">
    <cfRule type="expression" dxfId="2364" priority="205">
      <formula>$E$28=""</formula>
    </cfRule>
  </conditionalFormatting>
  <conditionalFormatting sqref="DI28:DJ28">
    <cfRule type="expression" dxfId="2363" priority="204">
      <formula>$H$28=""</formula>
    </cfRule>
  </conditionalFormatting>
  <conditionalFormatting sqref="DP26:DU27">
    <cfRule type="expression" dxfId="2362" priority="203">
      <formula>$O$26=""</formula>
    </cfRule>
  </conditionalFormatting>
  <conditionalFormatting sqref="DP28:DU28">
    <cfRule type="expression" dxfId="2361" priority="202">
      <formula>$O$28=""</formula>
    </cfRule>
  </conditionalFormatting>
  <conditionalFormatting sqref="DG37:DJ37">
    <cfRule type="expression" dxfId="2360" priority="193">
      <formula>$F$37=""</formula>
    </cfRule>
  </conditionalFormatting>
  <conditionalFormatting sqref="DH27:DL27">
    <cfRule type="expression" dxfId="2359" priority="206">
      <formula>AND($C$27="■その他",$G$27="")</formula>
    </cfRule>
  </conditionalFormatting>
  <conditionalFormatting sqref="DK33">
    <cfRule type="expression" dxfId="2358" priority="200">
      <formula>AND($H$33="■有",$J$33="")</formula>
    </cfRule>
  </conditionalFormatting>
  <conditionalFormatting sqref="DG34:DJ34">
    <cfRule type="expression" dxfId="2357" priority="199">
      <formula>AND($H$33="■有",$F$34="")</formula>
    </cfRule>
  </conditionalFormatting>
  <conditionalFormatting sqref="DL34:DN34">
    <cfRule type="expression" dxfId="2356" priority="198">
      <formula>AND($H$33="■有",$K$34="")</formula>
    </cfRule>
  </conditionalFormatting>
  <conditionalFormatting sqref="DQ34:DU34">
    <cfRule type="expression" dxfId="2355" priority="197">
      <formula>AND($H$33="■有",$P$34="")</formula>
    </cfRule>
  </conditionalFormatting>
  <conditionalFormatting sqref="DL37:DN37">
    <cfRule type="expression" dxfId="2354" priority="192">
      <formula>AND($F$37&lt;&gt;"同居家族①と同じ",$F$37&lt;&gt;"同居家族②と同じ",$F$37="")</formula>
    </cfRule>
  </conditionalFormatting>
  <conditionalFormatting sqref="DQ37:DU37">
    <cfRule type="expression" dxfId="2353" priority="191">
      <formula>AND($F$37&lt;&gt;"同居家族①と同じ",$F$37&lt;&gt;"同居家族②と同じ",$P$37="")</formula>
    </cfRule>
  </conditionalFormatting>
  <conditionalFormatting sqref="DO52:DS52">
    <cfRule type="expression" dxfId="2352" priority="186">
      <formula>AND($J$52="■有",$N$52="")</formula>
    </cfRule>
  </conditionalFormatting>
  <conditionalFormatting sqref="DG55:DJ55">
    <cfRule type="expression" dxfId="2351" priority="183">
      <formula>$F$55=""</formula>
    </cfRule>
  </conditionalFormatting>
  <conditionalFormatting sqref="DL39:DN39">
    <cfRule type="expression" dxfId="2350" priority="182">
      <formula>AND($F$39&lt;&gt;"",$F$39&lt;&gt;"同居家族①と同じ",$F$39&lt;&gt;"同居家族②と同じ",$K$39="")</formula>
    </cfRule>
  </conditionalFormatting>
  <conditionalFormatting sqref="DQ39:DU39">
    <cfRule type="expression" dxfId="2349" priority="181">
      <formula>AND($F$39&lt;&gt;"",$F$39&lt;&gt;"同居家族①と同じ",$F$39&lt;&gt;"同居家族②と同じ",$P$39="")</formula>
    </cfRule>
  </conditionalFormatting>
  <conditionalFormatting sqref="DG63:DK63">
    <cfRule type="expression" dxfId="2348" priority="178">
      <formula>$F$63=""</formula>
    </cfRule>
  </conditionalFormatting>
  <conditionalFormatting sqref="DQ63:DU63">
    <cfRule type="expression" dxfId="2347" priority="177">
      <formula>$P$63=""</formula>
    </cfRule>
  </conditionalFormatting>
  <conditionalFormatting sqref="DF48:DT48">
    <cfRule type="expression" dxfId="2346" priority="189">
      <formula>AND($A$48="■その他",$E$48="")</formula>
    </cfRule>
  </conditionalFormatting>
  <conditionalFormatting sqref="EK4:EP4">
    <cfRule type="expression" dxfId="2345" priority="176">
      <formula>$O$4=""</formula>
    </cfRule>
  </conditionalFormatting>
  <conditionalFormatting sqref="EB5:EJ5">
    <cfRule type="expression" dxfId="2344" priority="175">
      <formula>$F$5=""</formula>
    </cfRule>
  </conditionalFormatting>
  <conditionalFormatting sqref="EB6:EJ6">
    <cfRule type="expression" dxfId="2343" priority="174">
      <formula>$F$6=""</formula>
    </cfRule>
  </conditionalFormatting>
  <conditionalFormatting sqref="EB7:EJ7">
    <cfRule type="expression" dxfId="2342" priority="173">
      <formula>$F$7=""</formula>
    </cfRule>
  </conditionalFormatting>
  <conditionalFormatting sqref="EB8:EE8">
    <cfRule type="expression" dxfId="2341" priority="171">
      <formula>$F$8=""</formula>
    </cfRule>
  </conditionalFormatting>
  <conditionalFormatting sqref="DY9:EE9">
    <cfRule type="expression" dxfId="2340" priority="170">
      <formula>$C$9=""</formula>
    </cfRule>
  </conditionalFormatting>
  <conditionalFormatting sqref="EK8:EP9">
    <cfRule type="expression" dxfId="2339" priority="169">
      <formula>$O$8=""</formula>
    </cfRule>
  </conditionalFormatting>
  <conditionalFormatting sqref="DY10:EG10">
    <cfRule type="expression" dxfId="2338" priority="168">
      <formula>$C$10=""</formula>
    </cfRule>
  </conditionalFormatting>
  <conditionalFormatting sqref="EJ10:EK10">
    <cfRule type="expression" dxfId="2337" priority="167">
      <formula>$N$10=""</formula>
    </cfRule>
  </conditionalFormatting>
  <conditionalFormatting sqref="EB15 EG14">
    <cfRule type="expression" dxfId="2336" priority="166">
      <formula>AND($F$15="",$K$14="")</formula>
    </cfRule>
  </conditionalFormatting>
  <conditionalFormatting sqref="EH15:EP15">
    <cfRule type="expression" dxfId="2335" priority="165">
      <formula>AND($K$14&lt;&gt;"",$L$15="",$P$15="",$R$15="")</formula>
    </cfRule>
  </conditionalFormatting>
  <conditionalFormatting sqref="EA28:EC28">
    <cfRule type="expression" dxfId="2334" priority="161">
      <formula>$E$28=""</formula>
    </cfRule>
  </conditionalFormatting>
  <conditionalFormatting sqref="ED28:EE28">
    <cfRule type="expression" dxfId="2333" priority="160">
      <formula>$H$28=""</formula>
    </cfRule>
  </conditionalFormatting>
  <conditionalFormatting sqref="EK26:EP27">
    <cfRule type="expression" dxfId="2332" priority="159">
      <formula>$O$26=""</formula>
    </cfRule>
  </conditionalFormatting>
  <conditionalFormatting sqref="EK28:EP28">
    <cfRule type="expression" dxfId="2331" priority="158">
      <formula>$O$28=""</formula>
    </cfRule>
  </conditionalFormatting>
  <conditionalFormatting sqref="EB37:EE37">
    <cfRule type="expression" dxfId="2330" priority="149">
      <formula>$F$37=""</formula>
    </cfRule>
  </conditionalFormatting>
  <conditionalFormatting sqref="EC27:EG27">
    <cfRule type="expression" dxfId="2329" priority="162">
      <formula>AND($C$27="■その他",$G$27="")</formula>
    </cfRule>
  </conditionalFormatting>
  <conditionalFormatting sqref="EF33">
    <cfRule type="expression" dxfId="2328" priority="156">
      <formula>AND($H$33="■有",$J$33="")</formula>
    </cfRule>
  </conditionalFormatting>
  <conditionalFormatting sqref="EB34:EE34">
    <cfRule type="expression" dxfId="2327" priority="155">
      <formula>AND($H$33="■有",$F$34="")</formula>
    </cfRule>
  </conditionalFormatting>
  <conditionalFormatting sqref="EG34:EI34">
    <cfRule type="expression" dxfId="2326" priority="154">
      <formula>AND($H$33="■有",$K$34="")</formula>
    </cfRule>
  </conditionalFormatting>
  <conditionalFormatting sqref="EL34:EP34">
    <cfRule type="expression" dxfId="2325" priority="153">
      <formula>AND($H$33="■有",$P$34="")</formula>
    </cfRule>
  </conditionalFormatting>
  <conditionalFormatting sqref="EG37:EI37">
    <cfRule type="expression" dxfId="2324" priority="148">
      <formula>AND($F$37&lt;&gt;"同居家族①と同じ",$F$37&lt;&gt;"同居家族②と同じ",$F$37="")</formula>
    </cfRule>
  </conditionalFormatting>
  <conditionalFormatting sqref="EL37:EP37">
    <cfRule type="expression" dxfId="2323" priority="147">
      <formula>AND($F$37&lt;&gt;"同居家族①と同じ",$F$37&lt;&gt;"同居家族②と同じ",$P$37="")</formula>
    </cfRule>
  </conditionalFormatting>
  <conditionalFormatting sqref="EJ52:EN52">
    <cfRule type="expression" dxfId="2322" priority="142">
      <formula>AND($J$52="■有",$N$52="")</formula>
    </cfRule>
  </conditionalFormatting>
  <conditionalFormatting sqref="EB55:EE55">
    <cfRule type="expression" dxfId="2321" priority="139">
      <formula>$F$55=""</formula>
    </cfRule>
  </conditionalFormatting>
  <conditionalFormatting sqref="EG39:EI39">
    <cfRule type="expression" dxfId="2320" priority="138">
      <formula>AND($F$39&lt;&gt;"",$F$39&lt;&gt;"同居家族①と同じ",$F$39&lt;&gt;"同居家族②と同じ",$K$39="")</formula>
    </cfRule>
  </conditionalFormatting>
  <conditionalFormatting sqref="EL39:EP39">
    <cfRule type="expression" dxfId="2319" priority="137">
      <formula>AND($F$39&lt;&gt;"",$F$39&lt;&gt;"同居家族①と同じ",$F$39&lt;&gt;"同居家族②と同じ",$P$39="")</formula>
    </cfRule>
  </conditionalFormatting>
  <conditionalFormatting sqref="EB63:EF63">
    <cfRule type="expression" dxfId="2318" priority="134">
      <formula>$F$63=""</formula>
    </cfRule>
  </conditionalFormatting>
  <conditionalFormatting sqref="EL63:EP63">
    <cfRule type="expression" dxfId="2317" priority="133">
      <formula>$P$63=""</formula>
    </cfRule>
  </conditionalFormatting>
  <conditionalFormatting sqref="EA48:EO48">
    <cfRule type="expression" dxfId="2316" priority="145">
      <formula>AND($A$48="■その他",$E$48="")</formula>
    </cfRule>
  </conditionalFormatting>
  <conditionalFormatting sqref="FF4:FK4">
    <cfRule type="expression" dxfId="2315" priority="132">
      <formula>$O$4=""</formula>
    </cfRule>
  </conditionalFormatting>
  <conditionalFormatting sqref="EW5:FE5">
    <cfRule type="expression" dxfId="2314" priority="131">
      <formula>$F$5=""</formula>
    </cfRule>
  </conditionalFormatting>
  <conditionalFormatting sqref="EW6:FE6">
    <cfRule type="expression" dxfId="2313" priority="130">
      <formula>$F$6=""</formula>
    </cfRule>
  </conditionalFormatting>
  <conditionalFormatting sqref="EW7:FE7">
    <cfRule type="expression" dxfId="2312" priority="129">
      <formula>$F$7=""</formula>
    </cfRule>
  </conditionalFormatting>
  <conditionalFormatting sqref="EW8:EZ8">
    <cfRule type="expression" dxfId="2311" priority="127">
      <formula>$F$8=""</formula>
    </cfRule>
  </conditionalFormatting>
  <conditionalFormatting sqref="ET9:EZ9">
    <cfRule type="expression" dxfId="2310" priority="126">
      <formula>$C$9=""</formula>
    </cfRule>
  </conditionalFormatting>
  <conditionalFormatting sqref="FF8:FK9">
    <cfRule type="expression" dxfId="2309" priority="125">
      <formula>$O$8=""</formula>
    </cfRule>
  </conditionalFormatting>
  <conditionalFormatting sqref="ET10:FB10">
    <cfRule type="expression" dxfId="2308" priority="124">
      <formula>$C$10=""</formula>
    </cfRule>
  </conditionalFormatting>
  <conditionalFormatting sqref="FE10:FF10">
    <cfRule type="expression" dxfId="2307" priority="123">
      <formula>$N$10=""</formula>
    </cfRule>
  </conditionalFormatting>
  <conditionalFormatting sqref="EW15 FB14">
    <cfRule type="expression" dxfId="2306" priority="122">
      <formula>AND($F$15="",$K$14="")</formula>
    </cfRule>
  </conditionalFormatting>
  <conditionalFormatting sqref="FC15:FK15">
    <cfRule type="expression" dxfId="2305" priority="121">
      <formula>AND($K$14&lt;&gt;"",$L$15="",$P$15="",$R$15="")</formula>
    </cfRule>
  </conditionalFormatting>
  <conditionalFormatting sqref="EV28:EX28">
    <cfRule type="expression" dxfId="2304" priority="117">
      <formula>$E$28=""</formula>
    </cfRule>
  </conditionalFormatting>
  <conditionalFormatting sqref="EY28:EZ28">
    <cfRule type="expression" dxfId="2303" priority="116">
      <formula>$H$28=""</formula>
    </cfRule>
  </conditionalFormatting>
  <conditionalFormatting sqref="FF26:FK27">
    <cfRule type="expression" dxfId="2302" priority="115">
      <formula>$O$26=""</formula>
    </cfRule>
  </conditionalFormatting>
  <conditionalFormatting sqref="FF28:FK28">
    <cfRule type="expression" dxfId="2301" priority="114">
      <formula>$O$28=""</formula>
    </cfRule>
  </conditionalFormatting>
  <conditionalFormatting sqref="EW37:EZ37">
    <cfRule type="expression" dxfId="2300" priority="105">
      <formula>$F$37=""</formula>
    </cfRule>
  </conditionalFormatting>
  <conditionalFormatting sqref="EX27:FB27">
    <cfRule type="expression" dxfId="2299" priority="118">
      <formula>AND($C$27="■その他",$G$27="")</formula>
    </cfRule>
  </conditionalFormatting>
  <conditionalFormatting sqref="FA33">
    <cfRule type="expression" dxfId="2298" priority="112">
      <formula>AND($H$33="■有",$J$33="")</formula>
    </cfRule>
  </conditionalFormatting>
  <conditionalFormatting sqref="EW34:EZ34">
    <cfRule type="expression" dxfId="2297" priority="111">
      <formula>AND($H$33="■有",$F$34="")</formula>
    </cfRule>
  </conditionalFormatting>
  <conditionalFormatting sqref="FB34:FD34">
    <cfRule type="expression" dxfId="2296" priority="110">
      <formula>AND($H$33="■有",$K$34="")</formula>
    </cfRule>
  </conditionalFormatting>
  <conditionalFormatting sqref="FG34:FK34">
    <cfRule type="expression" dxfId="2295" priority="109">
      <formula>AND($H$33="■有",$P$34="")</formula>
    </cfRule>
  </conditionalFormatting>
  <conditionalFormatting sqref="FB37:FD37">
    <cfRule type="expression" dxfId="2294" priority="104">
      <formula>AND($F$37&lt;&gt;"同居家族①と同じ",$F$37&lt;&gt;"同居家族②と同じ",$F$37="")</formula>
    </cfRule>
  </conditionalFormatting>
  <conditionalFormatting sqref="FG37:FK37">
    <cfRule type="expression" dxfId="2293" priority="103">
      <formula>AND($F$37&lt;&gt;"同居家族①と同じ",$F$37&lt;&gt;"同居家族②と同じ",$P$37="")</formula>
    </cfRule>
  </conditionalFormatting>
  <conditionalFormatting sqref="FE52:FI52">
    <cfRule type="expression" dxfId="2292" priority="98">
      <formula>AND($J$52="■有",$N$52="")</formula>
    </cfRule>
  </conditionalFormatting>
  <conditionalFormatting sqref="EW55:EZ55">
    <cfRule type="expression" dxfId="2291" priority="95">
      <formula>$F$55=""</formula>
    </cfRule>
  </conditionalFormatting>
  <conditionalFormatting sqref="FB39:FD39">
    <cfRule type="expression" dxfId="2290" priority="94">
      <formula>AND($F$39&lt;&gt;"",$F$39&lt;&gt;"同居家族①と同じ",$F$39&lt;&gt;"同居家族②と同じ",$K$39="")</formula>
    </cfRule>
  </conditionalFormatting>
  <conditionalFormatting sqref="FG39:FK39">
    <cfRule type="expression" dxfId="2289" priority="93">
      <formula>AND($F$39&lt;&gt;"",$F$39&lt;&gt;"同居家族①と同じ",$F$39&lt;&gt;"同居家族②と同じ",$P$39="")</formula>
    </cfRule>
  </conditionalFormatting>
  <conditionalFormatting sqref="EW63:FA63">
    <cfRule type="expression" dxfId="2288" priority="90">
      <formula>$F$63=""</formula>
    </cfRule>
  </conditionalFormatting>
  <conditionalFormatting sqref="FG63:FK63">
    <cfRule type="expression" dxfId="2287" priority="89">
      <formula>$P$63=""</formula>
    </cfRule>
  </conditionalFormatting>
  <conditionalFormatting sqref="EV48:FJ48">
    <cfRule type="expression" dxfId="2286" priority="101">
      <formula>AND($A$48="■その他",$E$48="")</formula>
    </cfRule>
  </conditionalFormatting>
  <conditionalFormatting sqref="GA4:GF4">
    <cfRule type="expression" dxfId="2285" priority="88">
      <formula>$O$4=""</formula>
    </cfRule>
  </conditionalFormatting>
  <conditionalFormatting sqref="FR5:FZ5">
    <cfRule type="expression" dxfId="2284" priority="87">
      <formula>$F$5=""</formula>
    </cfRule>
  </conditionalFormatting>
  <conditionalFormatting sqref="FR6:FZ6">
    <cfRule type="expression" dxfId="2283" priority="86">
      <formula>$F$6=""</formula>
    </cfRule>
  </conditionalFormatting>
  <conditionalFormatting sqref="FR7:FZ7">
    <cfRule type="expression" dxfId="2282" priority="85">
      <formula>$F$7=""</formula>
    </cfRule>
  </conditionalFormatting>
  <conditionalFormatting sqref="FR8:FU8">
    <cfRule type="expression" dxfId="2281" priority="83">
      <formula>$F$8=""</formula>
    </cfRule>
  </conditionalFormatting>
  <conditionalFormatting sqref="FO9:FU9">
    <cfRule type="expression" dxfId="2280" priority="82">
      <formula>$C$9=""</formula>
    </cfRule>
  </conditionalFormatting>
  <conditionalFormatting sqref="GA8:GF9">
    <cfRule type="expression" dxfId="2279" priority="81">
      <formula>$O$8=""</formula>
    </cfRule>
  </conditionalFormatting>
  <conditionalFormatting sqref="FO10:FW10">
    <cfRule type="expression" dxfId="2278" priority="80">
      <formula>$C$10=""</formula>
    </cfRule>
  </conditionalFormatting>
  <conditionalFormatting sqref="FZ10:GA10">
    <cfRule type="expression" dxfId="2277" priority="79">
      <formula>$N$10=""</formula>
    </cfRule>
  </conditionalFormatting>
  <conditionalFormatting sqref="FR15 FW14">
    <cfRule type="expression" dxfId="2276" priority="78">
      <formula>AND($F$15="",$K$14="")</formula>
    </cfRule>
  </conditionalFormatting>
  <conditionalFormatting sqref="FX15:GF15">
    <cfRule type="expression" dxfId="2275" priority="77">
      <formula>AND($K$14&lt;&gt;"",$L$15="",$P$15="",$R$15="")</formula>
    </cfRule>
  </conditionalFormatting>
  <conditionalFormatting sqref="FQ28:FS28">
    <cfRule type="expression" dxfId="2274" priority="73">
      <formula>$E$28=""</formula>
    </cfRule>
  </conditionalFormatting>
  <conditionalFormatting sqref="FT28:FU28">
    <cfRule type="expression" dxfId="2273" priority="72">
      <formula>$H$28=""</formula>
    </cfRule>
  </conditionalFormatting>
  <conditionalFormatting sqref="GA26:GF27">
    <cfRule type="expression" dxfId="2272" priority="71">
      <formula>$O$26=""</formula>
    </cfRule>
  </conditionalFormatting>
  <conditionalFormatting sqref="GA28:GF28">
    <cfRule type="expression" dxfId="2271" priority="70">
      <formula>$O$28=""</formula>
    </cfRule>
  </conditionalFormatting>
  <conditionalFormatting sqref="FR37:FU37">
    <cfRule type="expression" dxfId="2270" priority="61">
      <formula>$F$37=""</formula>
    </cfRule>
  </conditionalFormatting>
  <conditionalFormatting sqref="FS27:FW27">
    <cfRule type="expression" dxfId="2269" priority="74">
      <formula>AND($C$27="■その他",$G$27="")</formula>
    </cfRule>
  </conditionalFormatting>
  <conditionalFormatting sqref="FV33">
    <cfRule type="expression" dxfId="2268" priority="68">
      <formula>AND($H$33="■有",$J$33="")</formula>
    </cfRule>
  </conditionalFormatting>
  <conditionalFormatting sqref="FR34:FU34">
    <cfRule type="expression" dxfId="2267" priority="67">
      <formula>AND($H$33="■有",$F$34="")</formula>
    </cfRule>
  </conditionalFormatting>
  <conditionalFormatting sqref="FW34:FY34">
    <cfRule type="expression" dxfId="2266" priority="66">
      <formula>AND($H$33="■有",$K$34="")</formula>
    </cfRule>
  </conditionalFormatting>
  <conditionalFormatting sqref="GB34:GF34">
    <cfRule type="expression" dxfId="2265" priority="65">
      <formula>AND($H$33="■有",$P$34="")</formula>
    </cfRule>
  </conditionalFormatting>
  <conditionalFormatting sqref="FW37:FY37">
    <cfRule type="expression" dxfId="2264" priority="60">
      <formula>AND($F$37&lt;&gt;"同居家族①と同じ",$F$37&lt;&gt;"同居家族②と同じ",$F$37="")</formula>
    </cfRule>
  </conditionalFormatting>
  <conditionalFormatting sqref="GB37:GF37">
    <cfRule type="expression" dxfId="2263" priority="59">
      <formula>AND($F$37&lt;&gt;"同居家族①と同じ",$F$37&lt;&gt;"同居家族②と同じ",$P$37="")</formula>
    </cfRule>
  </conditionalFormatting>
  <conditionalFormatting sqref="FZ52:GD52">
    <cfRule type="expression" dxfId="2262" priority="54">
      <formula>AND($J$52="■有",$N$52="")</formula>
    </cfRule>
  </conditionalFormatting>
  <conditionalFormatting sqref="FR55:FU55">
    <cfRule type="expression" dxfId="2261" priority="51">
      <formula>$F$55=""</formula>
    </cfRule>
  </conditionalFormatting>
  <conditionalFormatting sqref="FW39:FY39">
    <cfRule type="expression" dxfId="2260" priority="50">
      <formula>AND($F$39&lt;&gt;"",$F$39&lt;&gt;"同居家族①と同じ",$F$39&lt;&gt;"同居家族②と同じ",$K$39="")</formula>
    </cfRule>
  </conditionalFormatting>
  <conditionalFormatting sqref="GB39:GF39">
    <cfRule type="expression" dxfId="2259" priority="49">
      <formula>AND($F$39&lt;&gt;"",$F$39&lt;&gt;"同居家族①と同じ",$F$39&lt;&gt;"同居家族②と同じ",$P$39="")</formula>
    </cfRule>
  </conditionalFormatting>
  <conditionalFormatting sqref="FR63:FV63">
    <cfRule type="expression" dxfId="2258" priority="46">
      <formula>$F$63=""</formula>
    </cfRule>
  </conditionalFormatting>
  <conditionalFormatting sqref="GB63:GF63">
    <cfRule type="expression" dxfId="2257" priority="45">
      <formula>$P$63=""</formula>
    </cfRule>
  </conditionalFormatting>
  <conditionalFormatting sqref="FQ48:GE48">
    <cfRule type="expression" dxfId="2256" priority="57">
      <formula>AND($A$48="■その他",$E$48="")</formula>
    </cfRule>
  </conditionalFormatting>
  <conditionalFormatting sqref="GV4:HA4">
    <cfRule type="expression" dxfId="2255" priority="44">
      <formula>$O$4=""</formula>
    </cfRule>
  </conditionalFormatting>
  <conditionalFormatting sqref="GM5:GU5">
    <cfRule type="expression" dxfId="2254" priority="43">
      <formula>$F$5=""</formula>
    </cfRule>
  </conditionalFormatting>
  <conditionalFormatting sqref="GM6:GU6">
    <cfRule type="expression" dxfId="2253" priority="42">
      <formula>$F$6=""</formula>
    </cfRule>
  </conditionalFormatting>
  <conditionalFormatting sqref="GM7:GU7">
    <cfRule type="expression" dxfId="2252" priority="41">
      <formula>$F$7=""</formula>
    </cfRule>
  </conditionalFormatting>
  <conditionalFormatting sqref="GM8:GP8">
    <cfRule type="expression" dxfId="2251" priority="39">
      <formula>$F$8=""</formula>
    </cfRule>
  </conditionalFormatting>
  <conditionalFormatting sqref="GJ9:GP9">
    <cfRule type="expression" dxfId="2250" priority="38">
      <formula>$C$9=""</formula>
    </cfRule>
  </conditionalFormatting>
  <conditionalFormatting sqref="GV8:HA9">
    <cfRule type="expression" dxfId="2249" priority="37">
      <formula>$O$8=""</formula>
    </cfRule>
  </conditionalFormatting>
  <conditionalFormatting sqref="GJ10:GR10">
    <cfRule type="expression" dxfId="2248" priority="36">
      <formula>$C$10=""</formula>
    </cfRule>
  </conditionalFormatting>
  <conditionalFormatting sqref="GU10:GV10">
    <cfRule type="expression" dxfId="2247" priority="35">
      <formula>$N$10=""</formula>
    </cfRule>
  </conditionalFormatting>
  <conditionalFormatting sqref="GM15 GR14">
    <cfRule type="expression" dxfId="2246" priority="34">
      <formula>AND($F$15="",$K$14="")</formula>
    </cfRule>
  </conditionalFormatting>
  <conditionalFormatting sqref="GS15:HA15">
    <cfRule type="expression" dxfId="2245" priority="33">
      <formula>AND($K$14&lt;&gt;"",$L$15="",$P$15="",$R$15="")</formula>
    </cfRule>
  </conditionalFormatting>
  <conditionalFormatting sqref="GL28:GN28">
    <cfRule type="expression" dxfId="2244" priority="29">
      <formula>$E$28=""</formula>
    </cfRule>
  </conditionalFormatting>
  <conditionalFormatting sqref="GO28:GP28">
    <cfRule type="expression" dxfId="2243" priority="28">
      <formula>$H$28=""</formula>
    </cfRule>
  </conditionalFormatting>
  <conditionalFormatting sqref="GV26:HA27">
    <cfRule type="expression" dxfId="2242" priority="27">
      <formula>$O$26=""</formula>
    </cfRule>
  </conditionalFormatting>
  <conditionalFormatting sqref="GV28:HA28">
    <cfRule type="expression" dxfId="2241" priority="26">
      <formula>$O$28=""</formula>
    </cfRule>
  </conditionalFormatting>
  <conditionalFormatting sqref="GM37:GP37">
    <cfRule type="expression" dxfId="2240" priority="17">
      <formula>$F$37=""</formula>
    </cfRule>
  </conditionalFormatting>
  <conditionalFormatting sqref="GN27:GR27">
    <cfRule type="expression" dxfId="2239" priority="30">
      <formula>AND($C$27="■その他",$G$27="")</formula>
    </cfRule>
  </conditionalFormatting>
  <conditionalFormatting sqref="GQ33">
    <cfRule type="expression" dxfId="2238" priority="24">
      <formula>AND($H$33="■有",$J$33="")</formula>
    </cfRule>
  </conditionalFormatting>
  <conditionalFormatting sqref="GM34:GP34">
    <cfRule type="expression" dxfId="2237" priority="23">
      <formula>AND($H$33="■有",$F$34="")</formula>
    </cfRule>
  </conditionalFormatting>
  <conditionalFormatting sqref="GR34:GT34">
    <cfRule type="expression" dxfId="2236" priority="22">
      <formula>AND($H$33="■有",$K$34="")</formula>
    </cfRule>
  </conditionalFormatting>
  <conditionalFormatting sqref="GW34:HA34">
    <cfRule type="expression" dxfId="2235" priority="21">
      <formula>AND($H$33="■有",$P$34="")</formula>
    </cfRule>
  </conditionalFormatting>
  <conditionalFormatting sqref="GR37:GT37">
    <cfRule type="expression" dxfId="2234" priority="16">
      <formula>AND($F$37&lt;&gt;"同居家族①と同じ",$F$37&lt;&gt;"同居家族②と同じ",$F$37="")</formula>
    </cfRule>
  </conditionalFormatting>
  <conditionalFormatting sqref="GW37:HA37">
    <cfRule type="expression" dxfId="2233" priority="15">
      <formula>AND($F$37&lt;&gt;"同居家族①と同じ",$F$37&lt;&gt;"同居家族②と同じ",$P$37="")</formula>
    </cfRule>
  </conditionalFormatting>
  <conditionalFormatting sqref="GU52:GY52">
    <cfRule type="expression" dxfId="2232" priority="10">
      <formula>AND($J$52="■有",$N$52="")</formula>
    </cfRule>
  </conditionalFormatting>
  <conditionalFormatting sqref="GM55:GP55">
    <cfRule type="expression" dxfId="2231" priority="7">
      <formula>$F$55=""</formula>
    </cfRule>
  </conditionalFormatting>
  <conditionalFormatting sqref="GR39:GT39">
    <cfRule type="expression" dxfId="2230" priority="6">
      <formula>AND($F$39&lt;&gt;"",$F$39&lt;&gt;"同居家族①と同じ",$F$39&lt;&gt;"同居家族②と同じ",$K$39="")</formula>
    </cfRule>
  </conditionalFormatting>
  <conditionalFormatting sqref="GW39:HA39">
    <cfRule type="expression" dxfId="2229" priority="5">
      <formula>AND($F$39&lt;&gt;"",$F$39&lt;&gt;"同居家族①と同じ",$F$39&lt;&gt;"同居家族②と同じ",$P$39="")</formula>
    </cfRule>
  </conditionalFormatting>
  <conditionalFormatting sqref="GM63:GQ63">
    <cfRule type="expression" dxfId="2228" priority="2">
      <formula>$F$63=""</formula>
    </cfRule>
  </conditionalFormatting>
  <conditionalFormatting sqref="GW63:HA63">
    <cfRule type="expression" dxfId="2227" priority="1">
      <formula>$P$63=""</formula>
    </cfRule>
  </conditionalFormatting>
  <conditionalFormatting sqref="GL48:GZ48">
    <cfRule type="expression" dxfId="2226"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2635E631-78AE-461C-8D19-47D45751C967}">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9852799A-7A6E-48DD-A283-49969E6097A2}">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3DE6B957-FA31-4455-91F6-A9E3FFEEE18A}">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7B8FEDD3-03F0-4614-AFCA-207415FB01EE}">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02AA9997-BF6D-4BCC-9994-1444C14263B4}">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AA75BB05-D9D4-4759-B485-B260359928BD}">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539EF8FF-6B51-459D-8A2F-C8A7769DCA74}">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F8E3CA5C-C4F3-4ECF-AAB8-193AF1B9F7FD}">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83F92A94-2A99-4BCE-A1C7-559CE7D15363}">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CC4D1EE3-5AC6-4D70-BA06-D5FFD05AFE20}">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332E3CD8-9A6D-437B-A40D-6A8A3CFA4052}">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DE672642-567C-46DC-8CE7-E41634C7783A}">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95656088-FF9D-42DD-A1F7-971B64B4D823}">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D6313F1E-DE8E-47B1-B0B1-0F411457714B}">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3E23-A158-4D1A-9311-CD9A631FE364}">
  <dimension ref="A1:HB78"/>
  <sheetViews>
    <sheetView view="pageBreakPreview" zoomScale="40" zoomScaleNormal="55" zoomScaleSheetLayoutView="40" workbookViewId="0">
      <selection activeCell="GH3" sqref="GH3:HB73"/>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31</v>
      </c>
      <c r="C1" s="274" t="s">
        <v>284</v>
      </c>
      <c r="D1" s="274"/>
      <c r="E1" s="274"/>
      <c r="F1" s="274"/>
      <c r="G1" s="274"/>
      <c r="H1" s="274"/>
      <c r="I1" s="274"/>
      <c r="J1" s="274"/>
      <c r="K1" s="274"/>
      <c r="L1" s="274"/>
      <c r="M1" s="274"/>
      <c r="N1" s="274"/>
      <c r="O1" s="274"/>
      <c r="P1" s="274"/>
      <c r="Q1" s="274"/>
      <c r="R1" s="274"/>
      <c r="S1" s="274"/>
      <c r="T1" s="274"/>
      <c r="U1" s="274"/>
      <c r="V1" s="58">
        <f>A1+1</f>
        <v>32</v>
      </c>
      <c r="X1" s="274" t="s">
        <v>284</v>
      </c>
      <c r="Y1" s="274"/>
      <c r="Z1" s="274"/>
      <c r="AA1" s="274"/>
      <c r="AB1" s="274"/>
      <c r="AC1" s="274"/>
      <c r="AD1" s="274"/>
      <c r="AE1" s="274"/>
      <c r="AF1" s="274"/>
      <c r="AG1" s="274"/>
      <c r="AH1" s="274"/>
      <c r="AI1" s="274"/>
      <c r="AJ1" s="274"/>
      <c r="AK1" s="274"/>
      <c r="AL1" s="274"/>
      <c r="AM1" s="274"/>
      <c r="AN1" s="274"/>
      <c r="AO1" s="274"/>
      <c r="AP1" s="274"/>
      <c r="AQ1" s="58">
        <f>V1+1</f>
        <v>33</v>
      </c>
      <c r="AS1" s="274" t="s">
        <v>284</v>
      </c>
      <c r="AT1" s="274"/>
      <c r="AU1" s="274"/>
      <c r="AV1" s="274"/>
      <c r="AW1" s="274"/>
      <c r="AX1" s="274"/>
      <c r="AY1" s="274"/>
      <c r="AZ1" s="274"/>
      <c r="BA1" s="274"/>
      <c r="BB1" s="274"/>
      <c r="BC1" s="274"/>
      <c r="BD1" s="274"/>
      <c r="BE1" s="274"/>
      <c r="BF1" s="274"/>
      <c r="BG1" s="274"/>
      <c r="BH1" s="274"/>
      <c r="BI1" s="274"/>
      <c r="BJ1" s="274"/>
      <c r="BK1" s="274"/>
      <c r="BL1" s="58">
        <f>AQ1+1</f>
        <v>34</v>
      </c>
      <c r="BN1" s="274" t="s">
        <v>284</v>
      </c>
      <c r="BO1" s="274"/>
      <c r="BP1" s="274"/>
      <c r="BQ1" s="274"/>
      <c r="BR1" s="274"/>
      <c r="BS1" s="274"/>
      <c r="BT1" s="274"/>
      <c r="BU1" s="274"/>
      <c r="BV1" s="274"/>
      <c r="BW1" s="274"/>
      <c r="BX1" s="274"/>
      <c r="BY1" s="274"/>
      <c r="BZ1" s="274"/>
      <c r="CA1" s="274"/>
      <c r="CB1" s="274"/>
      <c r="CC1" s="274"/>
      <c r="CD1" s="274"/>
      <c r="CE1" s="274"/>
      <c r="CF1" s="274"/>
      <c r="CG1" s="58">
        <f>BL1+1</f>
        <v>35</v>
      </c>
      <c r="CI1" s="274" t="s">
        <v>284</v>
      </c>
      <c r="CJ1" s="274"/>
      <c r="CK1" s="274"/>
      <c r="CL1" s="274"/>
      <c r="CM1" s="274"/>
      <c r="CN1" s="274"/>
      <c r="CO1" s="274"/>
      <c r="CP1" s="274"/>
      <c r="CQ1" s="274"/>
      <c r="CR1" s="274"/>
      <c r="CS1" s="274"/>
      <c r="CT1" s="274"/>
      <c r="CU1" s="274"/>
      <c r="CV1" s="274"/>
      <c r="CW1" s="274"/>
      <c r="CX1" s="274"/>
      <c r="CY1" s="274"/>
      <c r="CZ1" s="274"/>
      <c r="DA1" s="274"/>
      <c r="DB1" s="58">
        <f>CG1+1</f>
        <v>36</v>
      </c>
      <c r="DD1" s="274" t="s">
        <v>284</v>
      </c>
      <c r="DE1" s="274"/>
      <c r="DF1" s="274"/>
      <c r="DG1" s="274"/>
      <c r="DH1" s="274"/>
      <c r="DI1" s="274"/>
      <c r="DJ1" s="274"/>
      <c r="DK1" s="274"/>
      <c r="DL1" s="274"/>
      <c r="DM1" s="274"/>
      <c r="DN1" s="274"/>
      <c r="DO1" s="274"/>
      <c r="DP1" s="274"/>
      <c r="DQ1" s="274"/>
      <c r="DR1" s="274"/>
      <c r="DS1" s="274"/>
      <c r="DT1" s="274"/>
      <c r="DU1" s="274"/>
      <c r="DV1" s="274"/>
      <c r="DW1" s="58">
        <f>DB1+1</f>
        <v>37</v>
      </c>
      <c r="DY1" s="274" t="s">
        <v>284</v>
      </c>
      <c r="DZ1" s="274"/>
      <c r="EA1" s="274"/>
      <c r="EB1" s="274"/>
      <c r="EC1" s="274"/>
      <c r="ED1" s="274"/>
      <c r="EE1" s="274"/>
      <c r="EF1" s="274"/>
      <c r="EG1" s="274"/>
      <c r="EH1" s="274"/>
      <c r="EI1" s="274"/>
      <c r="EJ1" s="274"/>
      <c r="EK1" s="274"/>
      <c r="EL1" s="274"/>
      <c r="EM1" s="274"/>
      <c r="EN1" s="274"/>
      <c r="EO1" s="274"/>
      <c r="EP1" s="274"/>
      <c r="EQ1" s="274"/>
      <c r="ER1" s="58">
        <f>DW1+1</f>
        <v>38</v>
      </c>
      <c r="ET1" s="274" t="s">
        <v>284</v>
      </c>
      <c r="EU1" s="274"/>
      <c r="EV1" s="274"/>
      <c r="EW1" s="274"/>
      <c r="EX1" s="274"/>
      <c r="EY1" s="274"/>
      <c r="EZ1" s="274"/>
      <c r="FA1" s="274"/>
      <c r="FB1" s="274"/>
      <c r="FC1" s="274"/>
      <c r="FD1" s="274"/>
      <c r="FE1" s="274"/>
      <c r="FF1" s="274"/>
      <c r="FG1" s="274"/>
      <c r="FH1" s="274"/>
      <c r="FI1" s="274"/>
      <c r="FJ1" s="274"/>
      <c r="FK1" s="274"/>
      <c r="FL1" s="274"/>
      <c r="FM1" s="58">
        <f>ER1+1</f>
        <v>39</v>
      </c>
      <c r="FO1" s="274" t="s">
        <v>284</v>
      </c>
      <c r="FP1" s="274"/>
      <c r="FQ1" s="274"/>
      <c r="FR1" s="274"/>
      <c r="FS1" s="274"/>
      <c r="FT1" s="274"/>
      <c r="FU1" s="274"/>
      <c r="FV1" s="274"/>
      <c r="FW1" s="274"/>
      <c r="FX1" s="274"/>
      <c r="FY1" s="274"/>
      <c r="FZ1" s="274"/>
      <c r="GA1" s="274"/>
      <c r="GB1" s="274"/>
      <c r="GC1" s="274"/>
      <c r="GD1" s="274"/>
      <c r="GE1" s="274"/>
      <c r="GF1" s="274"/>
      <c r="GG1" s="274"/>
      <c r="GH1" s="58">
        <f>FM1+1</f>
        <v>40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2211" priority="440">
      <formula>$O$4=""</formula>
    </cfRule>
  </conditionalFormatting>
  <conditionalFormatting sqref="F5:N5">
    <cfRule type="expression" dxfId="2210" priority="439">
      <formula>$F$5=""</formula>
    </cfRule>
  </conditionalFormatting>
  <conditionalFormatting sqref="F6:N6">
    <cfRule type="expression" dxfId="2209" priority="438">
      <formula>$F$6=""</formula>
    </cfRule>
  </conditionalFormatting>
  <conditionalFormatting sqref="F7:N7">
    <cfRule type="expression" dxfId="2208" priority="437">
      <formula>$F$7=""</formula>
    </cfRule>
  </conditionalFormatting>
  <conditionalFormatting sqref="F8:I8">
    <cfRule type="expression" dxfId="2207" priority="435">
      <formula>$F$8=""</formula>
    </cfRule>
  </conditionalFormatting>
  <conditionalFormatting sqref="C9:I9">
    <cfRule type="expression" dxfId="2206" priority="434">
      <formula>$C$9=""</formula>
    </cfRule>
  </conditionalFormatting>
  <conditionalFormatting sqref="O8:T9">
    <cfRule type="expression" dxfId="2205" priority="433">
      <formula>$O$8=""</formula>
    </cfRule>
  </conditionalFormatting>
  <conditionalFormatting sqref="C10:K10">
    <cfRule type="expression" dxfId="2204" priority="432">
      <formula>$C$10=""</formula>
    </cfRule>
  </conditionalFormatting>
  <conditionalFormatting sqref="N10:O10">
    <cfRule type="expression" dxfId="2203" priority="431">
      <formula>$N$10=""</formula>
    </cfRule>
  </conditionalFormatting>
  <conditionalFormatting sqref="F15 K14">
    <cfRule type="expression" dxfId="2202" priority="430">
      <formula>AND($F$15="",$K$14="")</formula>
    </cfRule>
  </conditionalFormatting>
  <conditionalFormatting sqref="L15:T15">
    <cfRule type="expression" dxfId="2201" priority="429">
      <formula>AND($K$14&lt;&gt;"",$L$15="",$P$15="",$R$15="")</formula>
    </cfRule>
  </conditionalFormatting>
  <conditionalFormatting sqref="E28:G28">
    <cfRule type="expression" dxfId="2200" priority="425">
      <formula>$E$28=""</formula>
    </cfRule>
  </conditionalFormatting>
  <conditionalFormatting sqref="H28:I28">
    <cfRule type="expression" dxfId="2199" priority="424">
      <formula>$H$28=""</formula>
    </cfRule>
  </conditionalFormatting>
  <conditionalFormatting sqref="O26:T27">
    <cfRule type="expression" dxfId="2198" priority="423">
      <formula>$O$26=""</formula>
    </cfRule>
  </conditionalFormatting>
  <conditionalFormatting sqref="O28:T28">
    <cfRule type="expression" dxfId="2197" priority="422">
      <formula>$O$28=""</formula>
    </cfRule>
  </conditionalFormatting>
  <conditionalFormatting sqref="F37:I37">
    <cfRule type="expression" dxfId="2196" priority="413">
      <formula>$F$37=""</formula>
    </cfRule>
  </conditionalFormatting>
  <conditionalFormatting sqref="G27:K27">
    <cfRule type="expression" dxfId="2195" priority="426">
      <formula>AND($C$27="■その他",$G$27="")</formula>
    </cfRule>
  </conditionalFormatting>
  <conditionalFormatting sqref="J33">
    <cfRule type="expression" dxfId="2194" priority="420">
      <formula>AND($H$33="■有",$J$33="")</formula>
    </cfRule>
  </conditionalFormatting>
  <conditionalFormatting sqref="F34:I34">
    <cfRule type="expression" dxfId="2193" priority="419">
      <formula>AND($H$33="■有",$F$34="")</formula>
    </cfRule>
  </conditionalFormatting>
  <conditionalFormatting sqref="K34:M34">
    <cfRule type="expression" dxfId="2192" priority="418">
      <formula>AND($H$33="■有",$K$34="")</formula>
    </cfRule>
  </conditionalFormatting>
  <conditionalFormatting sqref="P34:T34">
    <cfRule type="expression" dxfId="2191" priority="417">
      <formula>AND($H$33="■有",$P$34="")</formula>
    </cfRule>
  </conditionalFormatting>
  <conditionalFormatting sqref="K37:M37">
    <cfRule type="expression" dxfId="2190" priority="412">
      <formula>AND($F$37&lt;&gt;"同居家族①と同じ",$F$37&lt;&gt;"同居家族②と同じ",$F$37="")</formula>
    </cfRule>
  </conditionalFormatting>
  <conditionalFormatting sqref="P37:T37">
    <cfRule type="expression" dxfId="2189" priority="411">
      <formula>AND($F$37&lt;&gt;"同居家族①と同じ",$F$37&lt;&gt;"同居家族②と同じ",$P$37="")</formula>
    </cfRule>
  </conditionalFormatting>
  <conditionalFormatting sqref="N52:R52">
    <cfRule type="expression" dxfId="2188" priority="406">
      <formula>AND($J$52="■有",$N$52="")</formula>
    </cfRule>
  </conditionalFormatting>
  <conditionalFormatting sqref="F55:I55">
    <cfRule type="expression" dxfId="2187" priority="403">
      <formula>$F$55=""</formula>
    </cfRule>
  </conditionalFormatting>
  <conditionalFormatting sqref="K39:M39">
    <cfRule type="expression" dxfId="2186" priority="402">
      <formula>AND($F$39&lt;&gt;"",$F$39&lt;&gt;"同居家族①と同じ",$F$39&lt;&gt;"同居家族②と同じ",$K$39="")</formula>
    </cfRule>
  </conditionalFormatting>
  <conditionalFormatting sqref="P39:T39">
    <cfRule type="expression" dxfId="2185" priority="401">
      <formula>AND($F$39&lt;&gt;"",$F$39&lt;&gt;"同居家族①と同じ",$F$39&lt;&gt;"同居家族②と同じ",$P$39="")</formula>
    </cfRule>
  </conditionalFormatting>
  <conditionalFormatting sqref="F63:J63">
    <cfRule type="expression" dxfId="2184" priority="398">
      <formula>$F$63=""</formula>
    </cfRule>
  </conditionalFormatting>
  <conditionalFormatting sqref="P63:T63">
    <cfRule type="expression" dxfId="2183" priority="397">
      <formula>$P$63=""</formula>
    </cfRule>
  </conditionalFormatting>
  <conditionalFormatting sqref="E48:S48">
    <cfRule type="expression" dxfId="2182" priority="409">
      <formula>AND($A$48="■その他",$E$48="")</formula>
    </cfRule>
  </conditionalFormatting>
  <conditionalFormatting sqref="AJ4:AO4">
    <cfRule type="expression" dxfId="2181" priority="396">
      <formula>$O$4=""</formula>
    </cfRule>
  </conditionalFormatting>
  <conditionalFormatting sqref="AA5:AI5">
    <cfRule type="expression" dxfId="2180" priority="395">
      <formula>$F$5=""</formula>
    </cfRule>
  </conditionalFormatting>
  <conditionalFormatting sqref="AA6:AI6">
    <cfRule type="expression" dxfId="2179" priority="394">
      <formula>$F$6=""</formula>
    </cfRule>
  </conditionalFormatting>
  <conditionalFormatting sqref="AA7:AI7">
    <cfRule type="expression" dxfId="2178" priority="393">
      <formula>$F$7=""</formula>
    </cfRule>
  </conditionalFormatting>
  <conditionalFormatting sqref="AA8:AD8">
    <cfRule type="expression" dxfId="2177" priority="391">
      <formula>$F$8=""</formula>
    </cfRule>
  </conditionalFormatting>
  <conditionalFormatting sqref="X9:AD9">
    <cfRule type="expression" dxfId="2176" priority="390">
      <formula>$C$9=""</formula>
    </cfRule>
  </conditionalFormatting>
  <conditionalFormatting sqref="AJ8:AO9">
    <cfRule type="expression" dxfId="2175" priority="389">
      <formula>$O$8=""</formula>
    </cfRule>
  </conditionalFormatting>
  <conditionalFormatting sqref="X10:AF10">
    <cfRule type="expression" dxfId="2174" priority="388">
      <formula>$C$10=""</formula>
    </cfRule>
  </conditionalFormatting>
  <conditionalFormatting sqref="AI10:AJ10">
    <cfRule type="expression" dxfId="2173" priority="387">
      <formula>$N$10=""</formula>
    </cfRule>
  </conditionalFormatting>
  <conditionalFormatting sqref="AA15 AF14">
    <cfRule type="expression" dxfId="2172" priority="386">
      <formula>AND($F$15="",$K$14="")</formula>
    </cfRule>
  </conditionalFormatting>
  <conditionalFormatting sqref="AG15:AO15">
    <cfRule type="expression" dxfId="2171" priority="385">
      <formula>AND($K$14&lt;&gt;"",$L$15="",$P$15="",$R$15="")</formula>
    </cfRule>
  </conditionalFormatting>
  <conditionalFormatting sqref="Z28:AB28">
    <cfRule type="expression" dxfId="2170" priority="381">
      <formula>$E$28=""</formula>
    </cfRule>
  </conditionalFormatting>
  <conditionalFormatting sqref="AC28:AD28">
    <cfRule type="expression" dxfId="2169" priority="380">
      <formula>$H$28=""</formula>
    </cfRule>
  </conditionalFormatting>
  <conditionalFormatting sqref="AJ26:AO27">
    <cfRule type="expression" dxfId="2168" priority="379">
      <formula>$O$26=""</formula>
    </cfRule>
  </conditionalFormatting>
  <conditionalFormatting sqref="AJ28:AO28">
    <cfRule type="expression" dxfId="2167" priority="378">
      <formula>$O$28=""</formula>
    </cfRule>
  </conditionalFormatting>
  <conditionalFormatting sqref="AA37:AD37">
    <cfRule type="expression" dxfId="2166" priority="369">
      <formula>$F$37=""</formula>
    </cfRule>
  </conditionalFormatting>
  <conditionalFormatting sqref="AB27:AF27">
    <cfRule type="expression" dxfId="2165" priority="382">
      <formula>AND($C$27="■その他",$G$27="")</formula>
    </cfRule>
  </conditionalFormatting>
  <conditionalFormatting sqref="AE33">
    <cfRule type="expression" dxfId="2164" priority="376">
      <formula>AND($H$33="■有",$J$33="")</formula>
    </cfRule>
  </conditionalFormatting>
  <conditionalFormatting sqref="AA34:AD34">
    <cfRule type="expression" dxfId="2163" priority="375">
      <formula>AND($H$33="■有",$F$34="")</formula>
    </cfRule>
  </conditionalFormatting>
  <conditionalFormatting sqref="AF34:AH34">
    <cfRule type="expression" dxfId="2162" priority="374">
      <formula>AND($H$33="■有",$K$34="")</formula>
    </cfRule>
  </conditionalFormatting>
  <conditionalFormatting sqref="AK34:AO34">
    <cfRule type="expression" dxfId="2161" priority="373">
      <formula>AND($H$33="■有",$P$34="")</formula>
    </cfRule>
  </conditionalFormatting>
  <conditionalFormatting sqref="AF37:AH37">
    <cfRule type="expression" dxfId="2160" priority="368">
      <formula>AND($F$37&lt;&gt;"同居家族①と同じ",$F$37&lt;&gt;"同居家族②と同じ",$F$37="")</formula>
    </cfRule>
  </conditionalFormatting>
  <conditionalFormatting sqref="AK37:AO37">
    <cfRule type="expression" dxfId="2159" priority="367">
      <formula>AND($F$37&lt;&gt;"同居家族①と同じ",$F$37&lt;&gt;"同居家族②と同じ",$P$37="")</formula>
    </cfRule>
  </conditionalFormatting>
  <conditionalFormatting sqref="AI52:AM52">
    <cfRule type="expression" dxfId="2158" priority="362">
      <formula>AND($J$52="■有",$N$52="")</formula>
    </cfRule>
  </conditionalFormatting>
  <conditionalFormatting sqref="AA55:AD55">
    <cfRule type="expression" dxfId="2157" priority="359">
      <formula>$F$55=""</formula>
    </cfRule>
  </conditionalFormatting>
  <conditionalFormatting sqref="AF39:AH39">
    <cfRule type="expression" dxfId="2156" priority="358">
      <formula>AND($F$39&lt;&gt;"",$F$39&lt;&gt;"同居家族①と同じ",$F$39&lt;&gt;"同居家族②と同じ",$K$39="")</formula>
    </cfRule>
  </conditionalFormatting>
  <conditionalFormatting sqref="AK39:AO39">
    <cfRule type="expression" dxfId="2155" priority="357">
      <formula>AND($F$39&lt;&gt;"",$F$39&lt;&gt;"同居家族①と同じ",$F$39&lt;&gt;"同居家族②と同じ",$P$39="")</formula>
    </cfRule>
  </conditionalFormatting>
  <conditionalFormatting sqref="AA63:AE63">
    <cfRule type="expression" dxfId="2154" priority="354">
      <formula>$F$63=""</formula>
    </cfRule>
  </conditionalFormatting>
  <conditionalFormatting sqref="AK63:AO63">
    <cfRule type="expression" dxfId="2153" priority="353">
      <formula>$P$63=""</formula>
    </cfRule>
  </conditionalFormatting>
  <conditionalFormatting sqref="Z48:AN48">
    <cfRule type="expression" dxfId="2152" priority="365">
      <formula>AND($A$48="■その他",$E$48="")</formula>
    </cfRule>
  </conditionalFormatting>
  <conditionalFormatting sqref="BE4:BJ4">
    <cfRule type="expression" dxfId="2151" priority="352">
      <formula>$O$4=""</formula>
    </cfRule>
  </conditionalFormatting>
  <conditionalFormatting sqref="AV5:BD5">
    <cfRule type="expression" dxfId="2150" priority="351">
      <formula>$F$5=""</formula>
    </cfRule>
  </conditionalFormatting>
  <conditionalFormatting sqref="AV6:BD6">
    <cfRule type="expression" dxfId="2149" priority="350">
      <formula>$F$6=""</formula>
    </cfRule>
  </conditionalFormatting>
  <conditionalFormatting sqref="AV7:BD7">
    <cfRule type="expression" dxfId="2148" priority="349">
      <formula>$F$7=""</formula>
    </cfRule>
  </conditionalFormatting>
  <conditionalFormatting sqref="AV8:AY8">
    <cfRule type="expression" dxfId="2147" priority="347">
      <formula>$F$8=""</formula>
    </cfRule>
  </conditionalFormatting>
  <conditionalFormatting sqref="AS9:AY9">
    <cfRule type="expression" dxfId="2146" priority="346">
      <formula>$C$9=""</formula>
    </cfRule>
  </conditionalFormatting>
  <conditionalFormatting sqref="BE8:BJ9">
    <cfRule type="expression" dxfId="2145" priority="345">
      <formula>$O$8=""</formula>
    </cfRule>
  </conditionalFormatting>
  <conditionalFormatting sqref="AS10:BA10">
    <cfRule type="expression" dxfId="2144" priority="344">
      <formula>$C$10=""</formula>
    </cfRule>
  </conditionalFormatting>
  <conditionalFormatting sqref="BD10:BE10">
    <cfRule type="expression" dxfId="2143" priority="343">
      <formula>$N$10=""</formula>
    </cfRule>
  </conditionalFormatting>
  <conditionalFormatting sqref="AV15 BA14">
    <cfRule type="expression" dxfId="2142" priority="342">
      <formula>AND($F$15="",$K$14="")</formula>
    </cfRule>
  </conditionalFormatting>
  <conditionalFormatting sqref="BB15:BJ15">
    <cfRule type="expression" dxfId="2141" priority="341">
      <formula>AND($K$14&lt;&gt;"",$L$15="",$P$15="",$R$15="")</formula>
    </cfRule>
  </conditionalFormatting>
  <conditionalFormatting sqref="AU28:AW28">
    <cfRule type="expression" dxfId="2140" priority="337">
      <formula>$E$28=""</formula>
    </cfRule>
  </conditionalFormatting>
  <conditionalFormatting sqref="AX28:AY28">
    <cfRule type="expression" dxfId="2139" priority="336">
      <formula>$H$28=""</formula>
    </cfRule>
  </conditionalFormatting>
  <conditionalFormatting sqref="BE26:BJ27">
    <cfRule type="expression" dxfId="2138" priority="335">
      <formula>$O$26=""</formula>
    </cfRule>
  </conditionalFormatting>
  <conditionalFormatting sqref="BE28:BJ28">
    <cfRule type="expression" dxfId="2137" priority="334">
      <formula>$O$28=""</formula>
    </cfRule>
  </conditionalFormatting>
  <conditionalFormatting sqref="AV37:AY37">
    <cfRule type="expression" dxfId="2136" priority="325">
      <formula>$F$37=""</formula>
    </cfRule>
  </conditionalFormatting>
  <conditionalFormatting sqref="AW27:BA27">
    <cfRule type="expression" dxfId="2135" priority="338">
      <formula>AND($C$27="■その他",$G$27="")</formula>
    </cfRule>
  </conditionalFormatting>
  <conditionalFormatting sqref="AZ33">
    <cfRule type="expression" dxfId="2134" priority="332">
      <formula>AND($H$33="■有",$J$33="")</formula>
    </cfRule>
  </conditionalFormatting>
  <conditionalFormatting sqref="AV34:AY34">
    <cfRule type="expression" dxfId="2133" priority="331">
      <formula>AND($H$33="■有",$F$34="")</formula>
    </cfRule>
  </conditionalFormatting>
  <conditionalFormatting sqref="BA34:BC34">
    <cfRule type="expression" dxfId="2132" priority="330">
      <formula>AND($H$33="■有",$K$34="")</formula>
    </cfRule>
  </conditionalFormatting>
  <conditionalFormatting sqref="BF34:BJ34">
    <cfRule type="expression" dxfId="2131" priority="329">
      <formula>AND($H$33="■有",$P$34="")</formula>
    </cfRule>
  </conditionalFormatting>
  <conditionalFormatting sqref="BA37:BC37">
    <cfRule type="expression" dxfId="2130" priority="324">
      <formula>AND($F$37&lt;&gt;"同居家族①と同じ",$F$37&lt;&gt;"同居家族②と同じ",$F$37="")</formula>
    </cfRule>
  </conditionalFormatting>
  <conditionalFormatting sqref="BF37:BJ37">
    <cfRule type="expression" dxfId="2129" priority="323">
      <formula>AND($F$37&lt;&gt;"同居家族①と同じ",$F$37&lt;&gt;"同居家族②と同じ",$P$37="")</formula>
    </cfRule>
  </conditionalFormatting>
  <conditionalFormatting sqref="BD52:BH52">
    <cfRule type="expression" dxfId="2128" priority="318">
      <formula>AND($J$52="■有",$N$52="")</formula>
    </cfRule>
  </conditionalFormatting>
  <conditionalFormatting sqref="AV55:AY55">
    <cfRule type="expression" dxfId="2127" priority="315">
      <formula>$F$55=""</formula>
    </cfRule>
  </conditionalFormatting>
  <conditionalFormatting sqref="BA39:BC39">
    <cfRule type="expression" dxfId="2126" priority="314">
      <formula>AND($F$39&lt;&gt;"",$F$39&lt;&gt;"同居家族①と同じ",$F$39&lt;&gt;"同居家族②と同じ",$K$39="")</formula>
    </cfRule>
  </conditionalFormatting>
  <conditionalFormatting sqref="BF39:BJ39">
    <cfRule type="expression" dxfId="2125" priority="313">
      <formula>AND($F$39&lt;&gt;"",$F$39&lt;&gt;"同居家族①と同じ",$F$39&lt;&gt;"同居家族②と同じ",$P$39="")</formula>
    </cfRule>
  </conditionalFormatting>
  <conditionalFormatting sqref="AV63:AZ63">
    <cfRule type="expression" dxfId="2124" priority="310">
      <formula>$F$63=""</formula>
    </cfRule>
  </conditionalFormatting>
  <conditionalFormatting sqref="BF63:BJ63">
    <cfRule type="expression" dxfId="2123" priority="309">
      <formula>$P$63=""</formula>
    </cfRule>
  </conditionalFormatting>
  <conditionalFormatting sqref="AU48:BI48">
    <cfRule type="expression" dxfId="2122" priority="321">
      <formula>AND($A$48="■その他",$E$48="")</formula>
    </cfRule>
  </conditionalFormatting>
  <conditionalFormatting sqref="BZ4:CE4">
    <cfRule type="expression" dxfId="2121" priority="308">
      <formula>$O$4=""</formula>
    </cfRule>
  </conditionalFormatting>
  <conditionalFormatting sqref="BQ5:BY5">
    <cfRule type="expression" dxfId="2120" priority="307">
      <formula>$F$5=""</formula>
    </cfRule>
  </conditionalFormatting>
  <conditionalFormatting sqref="BQ6:BY6">
    <cfRule type="expression" dxfId="2119" priority="306">
      <formula>$F$6=""</formula>
    </cfRule>
  </conditionalFormatting>
  <conditionalFormatting sqref="BQ7:BY7">
    <cfRule type="expression" dxfId="2118" priority="305">
      <formula>$F$7=""</formula>
    </cfRule>
  </conditionalFormatting>
  <conditionalFormatting sqref="BQ8:BT8">
    <cfRule type="expression" dxfId="2117" priority="303">
      <formula>$F$8=""</formula>
    </cfRule>
  </conditionalFormatting>
  <conditionalFormatting sqref="BN9:BT9">
    <cfRule type="expression" dxfId="2116" priority="302">
      <formula>$C$9=""</formula>
    </cfRule>
  </conditionalFormatting>
  <conditionalFormatting sqref="BZ8:CE9">
    <cfRule type="expression" dxfId="2115" priority="301">
      <formula>$O$8=""</formula>
    </cfRule>
  </conditionalFormatting>
  <conditionalFormatting sqref="BN10:BV10">
    <cfRule type="expression" dxfId="2114" priority="300">
      <formula>$C$10=""</formula>
    </cfRule>
  </conditionalFormatting>
  <conditionalFormatting sqref="BY10:BZ10">
    <cfRule type="expression" dxfId="2113" priority="299">
      <formula>$N$10=""</formula>
    </cfRule>
  </conditionalFormatting>
  <conditionalFormatting sqref="BQ15 BV14">
    <cfRule type="expression" dxfId="2112" priority="298">
      <formula>AND($F$15="",$K$14="")</formula>
    </cfRule>
  </conditionalFormatting>
  <conditionalFormatting sqref="BW15:CE15">
    <cfRule type="expression" dxfId="2111" priority="297">
      <formula>AND($K$14&lt;&gt;"",$L$15="",$P$15="",$R$15="")</formula>
    </cfRule>
  </conditionalFormatting>
  <conditionalFormatting sqref="BP28:BR28">
    <cfRule type="expression" dxfId="2110" priority="293">
      <formula>$E$28=""</formula>
    </cfRule>
  </conditionalFormatting>
  <conditionalFormatting sqref="BS28:BT28">
    <cfRule type="expression" dxfId="2109" priority="292">
      <formula>$H$28=""</formula>
    </cfRule>
  </conditionalFormatting>
  <conditionalFormatting sqref="BZ26:CE27">
    <cfRule type="expression" dxfId="2108" priority="291">
      <formula>$O$26=""</formula>
    </cfRule>
  </conditionalFormatting>
  <conditionalFormatting sqref="BZ28:CE28">
    <cfRule type="expression" dxfId="2107" priority="290">
      <formula>$O$28=""</formula>
    </cfRule>
  </conditionalFormatting>
  <conditionalFormatting sqref="BQ37:BT37">
    <cfRule type="expression" dxfId="2106" priority="281">
      <formula>$F$37=""</formula>
    </cfRule>
  </conditionalFormatting>
  <conditionalFormatting sqref="BR27:BV27">
    <cfRule type="expression" dxfId="2105" priority="294">
      <formula>AND($C$27="■その他",$G$27="")</formula>
    </cfRule>
  </conditionalFormatting>
  <conditionalFormatting sqref="BU33">
    <cfRule type="expression" dxfId="2104" priority="288">
      <formula>AND($H$33="■有",$J$33="")</formula>
    </cfRule>
  </conditionalFormatting>
  <conditionalFormatting sqref="BQ34:BT34">
    <cfRule type="expression" dxfId="2103" priority="287">
      <formula>AND($H$33="■有",$F$34="")</formula>
    </cfRule>
  </conditionalFormatting>
  <conditionalFormatting sqref="BV34:BX34">
    <cfRule type="expression" dxfId="2102" priority="286">
      <formula>AND($H$33="■有",$K$34="")</formula>
    </cfRule>
  </conditionalFormatting>
  <conditionalFormatting sqref="CA34:CE34">
    <cfRule type="expression" dxfId="2101" priority="285">
      <formula>AND($H$33="■有",$P$34="")</formula>
    </cfRule>
  </conditionalFormatting>
  <conditionalFormatting sqref="BV37:BX37">
    <cfRule type="expression" dxfId="2100" priority="280">
      <formula>AND($F$37&lt;&gt;"同居家族①と同じ",$F$37&lt;&gt;"同居家族②と同じ",$F$37="")</formula>
    </cfRule>
  </conditionalFormatting>
  <conditionalFormatting sqref="CA37:CE37">
    <cfRule type="expression" dxfId="2099" priority="279">
      <formula>AND($F$37&lt;&gt;"同居家族①と同じ",$F$37&lt;&gt;"同居家族②と同じ",$P$37="")</formula>
    </cfRule>
  </conditionalFormatting>
  <conditionalFormatting sqref="BY52:CC52">
    <cfRule type="expression" dxfId="2098" priority="274">
      <formula>AND($J$52="■有",$N$52="")</formula>
    </cfRule>
  </conditionalFormatting>
  <conditionalFormatting sqref="BQ55:BT55">
    <cfRule type="expression" dxfId="2097" priority="271">
      <formula>$F$55=""</formula>
    </cfRule>
  </conditionalFormatting>
  <conditionalFormatting sqref="BV39:BX39">
    <cfRule type="expression" dxfId="2096" priority="270">
      <formula>AND($F$39&lt;&gt;"",$F$39&lt;&gt;"同居家族①と同じ",$F$39&lt;&gt;"同居家族②と同じ",$K$39="")</formula>
    </cfRule>
  </conditionalFormatting>
  <conditionalFormatting sqref="CA39:CE39">
    <cfRule type="expression" dxfId="2095" priority="269">
      <formula>AND($F$39&lt;&gt;"",$F$39&lt;&gt;"同居家族①と同じ",$F$39&lt;&gt;"同居家族②と同じ",$P$39="")</formula>
    </cfRule>
  </conditionalFormatting>
  <conditionalFormatting sqref="BQ63:BU63">
    <cfRule type="expression" dxfId="2094" priority="266">
      <formula>$F$63=""</formula>
    </cfRule>
  </conditionalFormatting>
  <conditionalFormatting sqref="CA63:CE63">
    <cfRule type="expression" dxfId="2093" priority="265">
      <formula>$P$63=""</formula>
    </cfRule>
  </conditionalFormatting>
  <conditionalFormatting sqref="BP48:CD48">
    <cfRule type="expression" dxfId="2092" priority="277">
      <formula>AND($A$48="■その他",$E$48="")</formula>
    </cfRule>
  </conditionalFormatting>
  <conditionalFormatting sqref="CU4:CZ4">
    <cfRule type="expression" dxfId="2091" priority="264">
      <formula>$O$4=""</formula>
    </cfRule>
  </conditionalFormatting>
  <conditionalFormatting sqref="CL5:CT5">
    <cfRule type="expression" dxfId="2090" priority="263">
      <formula>$F$5=""</formula>
    </cfRule>
  </conditionalFormatting>
  <conditionalFormatting sqref="CL6:CT6">
    <cfRule type="expression" dxfId="2089" priority="262">
      <formula>$F$6=""</formula>
    </cfRule>
  </conditionalFormatting>
  <conditionalFormatting sqref="CL7:CT7">
    <cfRule type="expression" dxfId="2088" priority="261">
      <formula>$F$7=""</formula>
    </cfRule>
  </conditionalFormatting>
  <conditionalFormatting sqref="CL8:CO8">
    <cfRule type="expression" dxfId="2087" priority="259">
      <formula>$F$8=""</formula>
    </cfRule>
  </conditionalFormatting>
  <conditionalFormatting sqref="CI9:CO9">
    <cfRule type="expression" dxfId="2086" priority="258">
      <formula>$C$9=""</formula>
    </cfRule>
  </conditionalFormatting>
  <conditionalFormatting sqref="CU8:CZ9">
    <cfRule type="expression" dxfId="2085" priority="257">
      <formula>$O$8=""</formula>
    </cfRule>
  </conditionalFormatting>
  <conditionalFormatting sqref="CI10:CQ10">
    <cfRule type="expression" dxfId="2084" priority="256">
      <formula>$C$10=""</formula>
    </cfRule>
  </conditionalFormatting>
  <conditionalFormatting sqref="CT10:CU10">
    <cfRule type="expression" dxfId="2083" priority="255">
      <formula>$N$10=""</formula>
    </cfRule>
  </conditionalFormatting>
  <conditionalFormatting sqref="CL15 CQ14">
    <cfRule type="expression" dxfId="2082" priority="254">
      <formula>AND($F$15="",$K$14="")</formula>
    </cfRule>
  </conditionalFormatting>
  <conditionalFormatting sqref="CR15:CZ15">
    <cfRule type="expression" dxfId="2081" priority="253">
      <formula>AND($K$14&lt;&gt;"",$L$15="",$P$15="",$R$15="")</formula>
    </cfRule>
  </conditionalFormatting>
  <conditionalFormatting sqref="CK28:CM28">
    <cfRule type="expression" dxfId="2080" priority="249">
      <formula>$E$28=""</formula>
    </cfRule>
  </conditionalFormatting>
  <conditionalFormatting sqref="CN28:CO28">
    <cfRule type="expression" dxfId="2079" priority="248">
      <formula>$H$28=""</formula>
    </cfRule>
  </conditionalFormatting>
  <conditionalFormatting sqref="CU26:CZ27">
    <cfRule type="expression" dxfId="2078" priority="247">
      <formula>$O$26=""</formula>
    </cfRule>
  </conditionalFormatting>
  <conditionalFormatting sqref="CU28:CZ28">
    <cfRule type="expression" dxfId="2077" priority="246">
      <formula>$O$28=""</formula>
    </cfRule>
  </conditionalFormatting>
  <conditionalFormatting sqref="CL37:CO37">
    <cfRule type="expression" dxfId="2076" priority="237">
      <formula>$F$37=""</formula>
    </cfRule>
  </conditionalFormatting>
  <conditionalFormatting sqref="CM27:CQ27">
    <cfRule type="expression" dxfId="2075" priority="250">
      <formula>AND($C$27="■その他",$G$27="")</formula>
    </cfRule>
  </conditionalFormatting>
  <conditionalFormatting sqref="CP33">
    <cfRule type="expression" dxfId="2074" priority="244">
      <formula>AND($H$33="■有",$J$33="")</formula>
    </cfRule>
  </conditionalFormatting>
  <conditionalFormatting sqref="CL34:CO34">
    <cfRule type="expression" dxfId="2073" priority="243">
      <formula>AND($H$33="■有",$F$34="")</formula>
    </cfRule>
  </conditionalFormatting>
  <conditionalFormatting sqref="CQ34:CS34">
    <cfRule type="expression" dxfId="2072" priority="242">
      <formula>AND($H$33="■有",$K$34="")</formula>
    </cfRule>
  </conditionalFormatting>
  <conditionalFormatting sqref="CV34:CZ34">
    <cfRule type="expression" dxfId="2071" priority="241">
      <formula>AND($H$33="■有",$P$34="")</formula>
    </cfRule>
  </conditionalFormatting>
  <conditionalFormatting sqref="CQ37:CS37">
    <cfRule type="expression" dxfId="2070" priority="236">
      <formula>AND($F$37&lt;&gt;"同居家族①と同じ",$F$37&lt;&gt;"同居家族②と同じ",$F$37="")</formula>
    </cfRule>
  </conditionalFormatting>
  <conditionalFormatting sqref="CV37:CZ37">
    <cfRule type="expression" dxfId="2069" priority="235">
      <formula>AND($F$37&lt;&gt;"同居家族①と同じ",$F$37&lt;&gt;"同居家族②と同じ",$P$37="")</formula>
    </cfRule>
  </conditionalFormatting>
  <conditionalFormatting sqref="CT52:CX52">
    <cfRule type="expression" dxfId="2068" priority="230">
      <formula>AND($J$52="■有",$N$52="")</formula>
    </cfRule>
  </conditionalFormatting>
  <conditionalFormatting sqref="CL55:CO55">
    <cfRule type="expression" dxfId="2067" priority="227">
      <formula>$F$55=""</formula>
    </cfRule>
  </conditionalFormatting>
  <conditionalFormatting sqref="CQ39:CS39">
    <cfRule type="expression" dxfId="2066" priority="226">
      <formula>AND($F$39&lt;&gt;"",$F$39&lt;&gt;"同居家族①と同じ",$F$39&lt;&gt;"同居家族②と同じ",$K$39="")</formula>
    </cfRule>
  </conditionalFormatting>
  <conditionalFormatting sqref="CV39:CZ39">
    <cfRule type="expression" dxfId="2065" priority="225">
      <formula>AND($F$39&lt;&gt;"",$F$39&lt;&gt;"同居家族①と同じ",$F$39&lt;&gt;"同居家族②と同じ",$P$39="")</formula>
    </cfRule>
  </conditionalFormatting>
  <conditionalFormatting sqref="CL63:CP63">
    <cfRule type="expression" dxfId="2064" priority="222">
      <formula>$F$63=""</formula>
    </cfRule>
  </conditionalFormatting>
  <conditionalFormatting sqref="CV63:CZ63">
    <cfRule type="expression" dxfId="2063" priority="221">
      <formula>$P$63=""</formula>
    </cfRule>
  </conditionalFormatting>
  <conditionalFormatting sqref="CK48:CY48">
    <cfRule type="expression" dxfId="2062" priority="233">
      <formula>AND($A$48="■その他",$E$48="")</formula>
    </cfRule>
  </conditionalFormatting>
  <conditionalFormatting sqref="DP4:DU4">
    <cfRule type="expression" dxfId="2061" priority="220">
      <formula>$O$4=""</formula>
    </cfRule>
  </conditionalFormatting>
  <conditionalFormatting sqref="DG5:DO5">
    <cfRule type="expression" dxfId="2060" priority="219">
      <formula>$F$5=""</formula>
    </cfRule>
  </conditionalFormatting>
  <conditionalFormatting sqref="DG6:DO6">
    <cfRule type="expression" dxfId="2059" priority="218">
      <formula>$F$6=""</formula>
    </cfRule>
  </conditionalFormatting>
  <conditionalFormatting sqref="DG7:DO7">
    <cfRule type="expression" dxfId="2058" priority="217">
      <formula>$F$7=""</formula>
    </cfRule>
  </conditionalFormatting>
  <conditionalFormatting sqref="DG8:DJ8">
    <cfRule type="expression" dxfId="2057" priority="215">
      <formula>$F$8=""</formula>
    </cfRule>
  </conditionalFormatting>
  <conditionalFormatting sqref="DD9:DJ9">
    <cfRule type="expression" dxfId="2056" priority="214">
      <formula>$C$9=""</formula>
    </cfRule>
  </conditionalFormatting>
  <conditionalFormatting sqref="DP8:DU9">
    <cfRule type="expression" dxfId="2055" priority="213">
      <formula>$O$8=""</formula>
    </cfRule>
  </conditionalFormatting>
  <conditionalFormatting sqref="DD10:DL10">
    <cfRule type="expression" dxfId="2054" priority="212">
      <formula>$C$10=""</formula>
    </cfRule>
  </conditionalFormatting>
  <conditionalFormatting sqref="DO10:DP10">
    <cfRule type="expression" dxfId="2053" priority="211">
      <formula>$N$10=""</formula>
    </cfRule>
  </conditionalFormatting>
  <conditionalFormatting sqref="DG15 DL14">
    <cfRule type="expression" dxfId="2052" priority="210">
      <formula>AND($F$15="",$K$14="")</formula>
    </cfRule>
  </conditionalFormatting>
  <conditionalFormatting sqref="DM15:DU15">
    <cfRule type="expression" dxfId="2051" priority="209">
      <formula>AND($K$14&lt;&gt;"",$L$15="",$P$15="",$R$15="")</formula>
    </cfRule>
  </conditionalFormatting>
  <conditionalFormatting sqref="DF28:DH28">
    <cfRule type="expression" dxfId="2050" priority="205">
      <formula>$E$28=""</formula>
    </cfRule>
  </conditionalFormatting>
  <conditionalFormatting sqref="DI28:DJ28">
    <cfRule type="expression" dxfId="2049" priority="204">
      <formula>$H$28=""</formula>
    </cfRule>
  </conditionalFormatting>
  <conditionalFormatting sqref="DP26:DU27">
    <cfRule type="expression" dxfId="2048" priority="203">
      <formula>$O$26=""</formula>
    </cfRule>
  </conditionalFormatting>
  <conditionalFormatting sqref="DP28:DU28">
    <cfRule type="expression" dxfId="2047" priority="202">
      <formula>$O$28=""</formula>
    </cfRule>
  </conditionalFormatting>
  <conditionalFormatting sqref="DG37:DJ37">
    <cfRule type="expression" dxfId="2046" priority="193">
      <formula>$F$37=""</formula>
    </cfRule>
  </conditionalFormatting>
  <conditionalFormatting sqref="DH27:DL27">
    <cfRule type="expression" dxfId="2045" priority="206">
      <formula>AND($C$27="■その他",$G$27="")</formula>
    </cfRule>
  </conditionalFormatting>
  <conditionalFormatting sqref="DK33">
    <cfRule type="expression" dxfId="2044" priority="200">
      <formula>AND($H$33="■有",$J$33="")</formula>
    </cfRule>
  </conditionalFormatting>
  <conditionalFormatting sqref="DG34:DJ34">
    <cfRule type="expression" dxfId="2043" priority="199">
      <formula>AND($H$33="■有",$F$34="")</formula>
    </cfRule>
  </conditionalFormatting>
  <conditionalFormatting sqref="DL34:DN34">
    <cfRule type="expression" dxfId="2042" priority="198">
      <formula>AND($H$33="■有",$K$34="")</formula>
    </cfRule>
  </conditionalFormatting>
  <conditionalFormatting sqref="DQ34:DU34">
    <cfRule type="expression" dxfId="2041" priority="197">
      <formula>AND($H$33="■有",$P$34="")</formula>
    </cfRule>
  </conditionalFormatting>
  <conditionalFormatting sqref="DL37:DN37">
    <cfRule type="expression" dxfId="2040" priority="192">
      <formula>AND($F$37&lt;&gt;"同居家族①と同じ",$F$37&lt;&gt;"同居家族②と同じ",$F$37="")</formula>
    </cfRule>
  </conditionalFormatting>
  <conditionalFormatting sqref="DQ37:DU37">
    <cfRule type="expression" dxfId="2039" priority="191">
      <formula>AND($F$37&lt;&gt;"同居家族①と同じ",$F$37&lt;&gt;"同居家族②と同じ",$P$37="")</formula>
    </cfRule>
  </conditionalFormatting>
  <conditionalFormatting sqref="DO52:DS52">
    <cfRule type="expression" dxfId="2038" priority="186">
      <formula>AND($J$52="■有",$N$52="")</formula>
    </cfRule>
  </conditionalFormatting>
  <conditionalFormatting sqref="DG55:DJ55">
    <cfRule type="expression" dxfId="2037" priority="183">
      <formula>$F$55=""</formula>
    </cfRule>
  </conditionalFormatting>
  <conditionalFormatting sqref="DL39:DN39">
    <cfRule type="expression" dxfId="2036" priority="182">
      <formula>AND($F$39&lt;&gt;"",$F$39&lt;&gt;"同居家族①と同じ",$F$39&lt;&gt;"同居家族②と同じ",$K$39="")</formula>
    </cfRule>
  </conditionalFormatting>
  <conditionalFormatting sqref="DQ39:DU39">
    <cfRule type="expression" dxfId="2035" priority="181">
      <formula>AND($F$39&lt;&gt;"",$F$39&lt;&gt;"同居家族①と同じ",$F$39&lt;&gt;"同居家族②と同じ",$P$39="")</formula>
    </cfRule>
  </conditionalFormatting>
  <conditionalFormatting sqref="DG63:DK63">
    <cfRule type="expression" dxfId="2034" priority="178">
      <formula>$F$63=""</formula>
    </cfRule>
  </conditionalFormatting>
  <conditionalFormatting sqref="DQ63:DU63">
    <cfRule type="expression" dxfId="2033" priority="177">
      <formula>$P$63=""</formula>
    </cfRule>
  </conditionalFormatting>
  <conditionalFormatting sqref="DF48:DT48">
    <cfRule type="expression" dxfId="2032" priority="189">
      <formula>AND($A$48="■その他",$E$48="")</formula>
    </cfRule>
  </conditionalFormatting>
  <conditionalFormatting sqref="EK4:EP4">
    <cfRule type="expression" dxfId="2031" priority="176">
      <formula>$O$4=""</formula>
    </cfRule>
  </conditionalFormatting>
  <conditionalFormatting sqref="EB5:EJ5">
    <cfRule type="expression" dxfId="2030" priority="175">
      <formula>$F$5=""</formula>
    </cfRule>
  </conditionalFormatting>
  <conditionalFormatting sqref="EB6:EJ6">
    <cfRule type="expression" dxfId="2029" priority="174">
      <formula>$F$6=""</formula>
    </cfRule>
  </conditionalFormatting>
  <conditionalFormatting sqref="EB7:EJ7">
    <cfRule type="expression" dxfId="2028" priority="173">
      <formula>$F$7=""</formula>
    </cfRule>
  </conditionalFormatting>
  <conditionalFormatting sqref="EB8:EE8">
    <cfRule type="expression" dxfId="2027" priority="171">
      <formula>$F$8=""</formula>
    </cfRule>
  </conditionalFormatting>
  <conditionalFormatting sqref="DY9:EE9">
    <cfRule type="expression" dxfId="2026" priority="170">
      <formula>$C$9=""</formula>
    </cfRule>
  </conditionalFormatting>
  <conditionalFormatting sqref="EK8:EP9">
    <cfRule type="expression" dxfId="2025" priority="169">
      <formula>$O$8=""</formula>
    </cfRule>
  </conditionalFormatting>
  <conditionalFormatting sqref="DY10:EG10">
    <cfRule type="expression" dxfId="2024" priority="168">
      <formula>$C$10=""</formula>
    </cfRule>
  </conditionalFormatting>
  <conditionalFormatting sqref="EJ10:EK10">
    <cfRule type="expression" dxfId="2023" priority="167">
      <formula>$N$10=""</formula>
    </cfRule>
  </conditionalFormatting>
  <conditionalFormatting sqref="EB15 EG14">
    <cfRule type="expression" dxfId="2022" priority="166">
      <formula>AND($F$15="",$K$14="")</formula>
    </cfRule>
  </conditionalFormatting>
  <conditionalFormatting sqref="EH15:EP15">
    <cfRule type="expression" dxfId="2021" priority="165">
      <formula>AND($K$14&lt;&gt;"",$L$15="",$P$15="",$R$15="")</formula>
    </cfRule>
  </conditionalFormatting>
  <conditionalFormatting sqref="EA28:EC28">
    <cfRule type="expression" dxfId="2020" priority="161">
      <formula>$E$28=""</formula>
    </cfRule>
  </conditionalFormatting>
  <conditionalFormatting sqref="ED28:EE28">
    <cfRule type="expression" dxfId="2019" priority="160">
      <formula>$H$28=""</formula>
    </cfRule>
  </conditionalFormatting>
  <conditionalFormatting sqref="EK26:EP27">
    <cfRule type="expression" dxfId="2018" priority="159">
      <formula>$O$26=""</formula>
    </cfRule>
  </conditionalFormatting>
  <conditionalFormatting sqref="EK28:EP28">
    <cfRule type="expression" dxfId="2017" priority="158">
      <formula>$O$28=""</formula>
    </cfRule>
  </conditionalFormatting>
  <conditionalFormatting sqref="EB37:EE37">
    <cfRule type="expression" dxfId="2016" priority="149">
      <formula>$F$37=""</formula>
    </cfRule>
  </conditionalFormatting>
  <conditionalFormatting sqref="EC27:EG27">
    <cfRule type="expression" dxfId="2015" priority="162">
      <formula>AND($C$27="■その他",$G$27="")</formula>
    </cfRule>
  </conditionalFormatting>
  <conditionalFormatting sqref="EF33">
    <cfRule type="expression" dxfId="2014" priority="156">
      <formula>AND($H$33="■有",$J$33="")</formula>
    </cfRule>
  </conditionalFormatting>
  <conditionalFormatting sqref="EB34:EE34">
    <cfRule type="expression" dxfId="2013" priority="155">
      <formula>AND($H$33="■有",$F$34="")</formula>
    </cfRule>
  </conditionalFormatting>
  <conditionalFormatting sqref="EG34:EI34">
    <cfRule type="expression" dxfId="2012" priority="154">
      <formula>AND($H$33="■有",$K$34="")</formula>
    </cfRule>
  </conditionalFormatting>
  <conditionalFormatting sqref="EL34:EP34">
    <cfRule type="expression" dxfId="2011" priority="153">
      <formula>AND($H$33="■有",$P$34="")</formula>
    </cfRule>
  </conditionalFormatting>
  <conditionalFormatting sqref="EG37:EI37">
    <cfRule type="expression" dxfId="2010" priority="148">
      <formula>AND($F$37&lt;&gt;"同居家族①と同じ",$F$37&lt;&gt;"同居家族②と同じ",$F$37="")</formula>
    </cfRule>
  </conditionalFormatting>
  <conditionalFormatting sqref="EL37:EP37">
    <cfRule type="expression" dxfId="2009" priority="147">
      <formula>AND($F$37&lt;&gt;"同居家族①と同じ",$F$37&lt;&gt;"同居家族②と同じ",$P$37="")</formula>
    </cfRule>
  </conditionalFormatting>
  <conditionalFormatting sqref="EJ52:EN52">
    <cfRule type="expression" dxfId="2008" priority="142">
      <formula>AND($J$52="■有",$N$52="")</formula>
    </cfRule>
  </conditionalFormatting>
  <conditionalFormatting sqref="EB55:EE55">
    <cfRule type="expression" dxfId="2007" priority="139">
      <formula>$F$55=""</formula>
    </cfRule>
  </conditionalFormatting>
  <conditionalFormatting sqref="EG39:EI39">
    <cfRule type="expression" dxfId="2006" priority="138">
      <formula>AND($F$39&lt;&gt;"",$F$39&lt;&gt;"同居家族①と同じ",$F$39&lt;&gt;"同居家族②と同じ",$K$39="")</formula>
    </cfRule>
  </conditionalFormatting>
  <conditionalFormatting sqref="EL39:EP39">
    <cfRule type="expression" dxfId="2005" priority="137">
      <formula>AND($F$39&lt;&gt;"",$F$39&lt;&gt;"同居家族①と同じ",$F$39&lt;&gt;"同居家族②と同じ",$P$39="")</formula>
    </cfRule>
  </conditionalFormatting>
  <conditionalFormatting sqref="EB63:EF63">
    <cfRule type="expression" dxfId="2004" priority="134">
      <formula>$F$63=""</formula>
    </cfRule>
  </conditionalFormatting>
  <conditionalFormatting sqref="EL63:EP63">
    <cfRule type="expression" dxfId="2003" priority="133">
      <formula>$P$63=""</formula>
    </cfRule>
  </conditionalFormatting>
  <conditionalFormatting sqref="EA48:EO48">
    <cfRule type="expression" dxfId="2002" priority="145">
      <formula>AND($A$48="■その他",$E$48="")</formula>
    </cfRule>
  </conditionalFormatting>
  <conditionalFormatting sqref="FF4:FK4">
    <cfRule type="expression" dxfId="2001" priority="132">
      <formula>$O$4=""</formula>
    </cfRule>
  </conditionalFormatting>
  <conditionalFormatting sqref="EW5:FE5">
    <cfRule type="expression" dxfId="2000" priority="131">
      <formula>$F$5=""</formula>
    </cfRule>
  </conditionalFormatting>
  <conditionalFormatting sqref="EW6:FE6">
    <cfRule type="expression" dxfId="1999" priority="130">
      <formula>$F$6=""</formula>
    </cfRule>
  </conditionalFormatting>
  <conditionalFormatting sqref="EW7:FE7">
    <cfRule type="expression" dxfId="1998" priority="129">
      <formula>$F$7=""</formula>
    </cfRule>
  </conditionalFormatting>
  <conditionalFormatting sqref="EW8:EZ8">
    <cfRule type="expression" dxfId="1997" priority="127">
      <formula>$F$8=""</formula>
    </cfRule>
  </conditionalFormatting>
  <conditionalFormatting sqref="ET9:EZ9">
    <cfRule type="expression" dxfId="1996" priority="126">
      <formula>$C$9=""</formula>
    </cfRule>
  </conditionalFormatting>
  <conditionalFormatting sqref="FF8:FK9">
    <cfRule type="expression" dxfId="1995" priority="125">
      <formula>$O$8=""</formula>
    </cfRule>
  </conditionalFormatting>
  <conditionalFormatting sqref="ET10:FB10">
    <cfRule type="expression" dxfId="1994" priority="124">
      <formula>$C$10=""</formula>
    </cfRule>
  </conditionalFormatting>
  <conditionalFormatting sqref="FE10:FF10">
    <cfRule type="expression" dxfId="1993" priority="123">
      <formula>$N$10=""</formula>
    </cfRule>
  </conditionalFormatting>
  <conditionalFormatting sqref="EW15 FB14">
    <cfRule type="expression" dxfId="1992" priority="122">
      <formula>AND($F$15="",$K$14="")</formula>
    </cfRule>
  </conditionalFormatting>
  <conditionalFormatting sqref="FC15:FK15">
    <cfRule type="expression" dxfId="1991" priority="121">
      <formula>AND($K$14&lt;&gt;"",$L$15="",$P$15="",$R$15="")</formula>
    </cfRule>
  </conditionalFormatting>
  <conditionalFormatting sqref="EV28:EX28">
    <cfRule type="expression" dxfId="1990" priority="117">
      <formula>$E$28=""</formula>
    </cfRule>
  </conditionalFormatting>
  <conditionalFormatting sqref="EY28:EZ28">
    <cfRule type="expression" dxfId="1989" priority="116">
      <formula>$H$28=""</formula>
    </cfRule>
  </conditionalFormatting>
  <conditionalFormatting sqref="FF26:FK27">
    <cfRule type="expression" dxfId="1988" priority="115">
      <formula>$O$26=""</formula>
    </cfRule>
  </conditionalFormatting>
  <conditionalFormatting sqref="FF28:FK28">
    <cfRule type="expression" dxfId="1987" priority="114">
      <formula>$O$28=""</formula>
    </cfRule>
  </conditionalFormatting>
  <conditionalFormatting sqref="EW37:EZ37">
    <cfRule type="expression" dxfId="1986" priority="105">
      <formula>$F$37=""</formula>
    </cfRule>
  </conditionalFormatting>
  <conditionalFormatting sqref="EX27:FB27">
    <cfRule type="expression" dxfId="1985" priority="118">
      <formula>AND($C$27="■その他",$G$27="")</formula>
    </cfRule>
  </conditionalFormatting>
  <conditionalFormatting sqref="FA33">
    <cfRule type="expression" dxfId="1984" priority="112">
      <formula>AND($H$33="■有",$J$33="")</formula>
    </cfRule>
  </conditionalFormatting>
  <conditionalFormatting sqref="EW34:EZ34">
    <cfRule type="expression" dxfId="1983" priority="111">
      <formula>AND($H$33="■有",$F$34="")</formula>
    </cfRule>
  </conditionalFormatting>
  <conditionalFormatting sqref="FB34:FD34">
    <cfRule type="expression" dxfId="1982" priority="110">
      <formula>AND($H$33="■有",$K$34="")</formula>
    </cfRule>
  </conditionalFormatting>
  <conditionalFormatting sqref="FG34:FK34">
    <cfRule type="expression" dxfId="1981" priority="109">
      <formula>AND($H$33="■有",$P$34="")</formula>
    </cfRule>
  </conditionalFormatting>
  <conditionalFormatting sqref="FB37:FD37">
    <cfRule type="expression" dxfId="1980" priority="104">
      <formula>AND($F$37&lt;&gt;"同居家族①と同じ",$F$37&lt;&gt;"同居家族②と同じ",$F$37="")</formula>
    </cfRule>
  </conditionalFormatting>
  <conditionalFormatting sqref="FG37:FK37">
    <cfRule type="expression" dxfId="1979" priority="103">
      <formula>AND($F$37&lt;&gt;"同居家族①と同じ",$F$37&lt;&gt;"同居家族②と同じ",$P$37="")</formula>
    </cfRule>
  </conditionalFormatting>
  <conditionalFormatting sqref="FE52:FI52">
    <cfRule type="expression" dxfId="1978" priority="98">
      <formula>AND($J$52="■有",$N$52="")</formula>
    </cfRule>
  </conditionalFormatting>
  <conditionalFormatting sqref="EW55:EZ55">
    <cfRule type="expression" dxfId="1977" priority="95">
      <formula>$F$55=""</formula>
    </cfRule>
  </conditionalFormatting>
  <conditionalFormatting sqref="FB39:FD39">
    <cfRule type="expression" dxfId="1976" priority="94">
      <formula>AND($F$39&lt;&gt;"",$F$39&lt;&gt;"同居家族①と同じ",$F$39&lt;&gt;"同居家族②と同じ",$K$39="")</formula>
    </cfRule>
  </conditionalFormatting>
  <conditionalFormatting sqref="FG39:FK39">
    <cfRule type="expression" dxfId="1975" priority="93">
      <formula>AND($F$39&lt;&gt;"",$F$39&lt;&gt;"同居家族①と同じ",$F$39&lt;&gt;"同居家族②と同じ",$P$39="")</formula>
    </cfRule>
  </conditionalFormatting>
  <conditionalFormatting sqref="EW63:FA63">
    <cfRule type="expression" dxfId="1974" priority="90">
      <formula>$F$63=""</formula>
    </cfRule>
  </conditionalFormatting>
  <conditionalFormatting sqref="FG63:FK63">
    <cfRule type="expression" dxfId="1973" priority="89">
      <formula>$P$63=""</formula>
    </cfRule>
  </conditionalFormatting>
  <conditionalFormatting sqref="EV48:FJ48">
    <cfRule type="expression" dxfId="1972" priority="101">
      <formula>AND($A$48="■その他",$E$48="")</formula>
    </cfRule>
  </conditionalFormatting>
  <conditionalFormatting sqref="GA4:GF4">
    <cfRule type="expression" dxfId="1971" priority="88">
      <formula>$O$4=""</formula>
    </cfRule>
  </conditionalFormatting>
  <conditionalFormatting sqref="FR5:FZ5">
    <cfRule type="expression" dxfId="1970" priority="87">
      <formula>$F$5=""</formula>
    </cfRule>
  </conditionalFormatting>
  <conditionalFormatting sqref="FR6:FZ6">
    <cfRule type="expression" dxfId="1969" priority="86">
      <formula>$F$6=""</formula>
    </cfRule>
  </conditionalFormatting>
  <conditionalFormatting sqref="FR7:FZ7">
    <cfRule type="expression" dxfId="1968" priority="85">
      <formula>$F$7=""</formula>
    </cfRule>
  </conditionalFormatting>
  <conditionalFormatting sqref="FR8:FU8">
    <cfRule type="expression" dxfId="1967" priority="83">
      <formula>$F$8=""</formula>
    </cfRule>
  </conditionalFormatting>
  <conditionalFormatting sqref="FO9:FU9">
    <cfRule type="expression" dxfId="1966" priority="82">
      <formula>$C$9=""</formula>
    </cfRule>
  </conditionalFormatting>
  <conditionalFormatting sqref="GA8:GF9">
    <cfRule type="expression" dxfId="1965" priority="81">
      <formula>$O$8=""</formula>
    </cfRule>
  </conditionalFormatting>
  <conditionalFormatting sqref="FO10:FW10">
    <cfRule type="expression" dxfId="1964" priority="80">
      <formula>$C$10=""</formula>
    </cfRule>
  </conditionalFormatting>
  <conditionalFormatting sqref="FZ10:GA10">
    <cfRule type="expression" dxfId="1963" priority="79">
      <formula>$N$10=""</formula>
    </cfRule>
  </conditionalFormatting>
  <conditionalFormatting sqref="FR15 FW14">
    <cfRule type="expression" dxfId="1962" priority="78">
      <formula>AND($F$15="",$K$14="")</formula>
    </cfRule>
  </conditionalFormatting>
  <conditionalFormatting sqref="FX15:GF15">
    <cfRule type="expression" dxfId="1961" priority="77">
      <formula>AND($K$14&lt;&gt;"",$L$15="",$P$15="",$R$15="")</formula>
    </cfRule>
  </conditionalFormatting>
  <conditionalFormatting sqref="FQ28:FS28">
    <cfRule type="expression" dxfId="1960" priority="73">
      <formula>$E$28=""</formula>
    </cfRule>
  </conditionalFormatting>
  <conditionalFormatting sqref="FT28:FU28">
    <cfRule type="expression" dxfId="1959" priority="72">
      <formula>$H$28=""</formula>
    </cfRule>
  </conditionalFormatting>
  <conditionalFormatting sqref="GA26:GF27">
    <cfRule type="expression" dxfId="1958" priority="71">
      <formula>$O$26=""</formula>
    </cfRule>
  </conditionalFormatting>
  <conditionalFormatting sqref="GA28:GF28">
    <cfRule type="expression" dxfId="1957" priority="70">
      <formula>$O$28=""</formula>
    </cfRule>
  </conditionalFormatting>
  <conditionalFormatting sqref="FR37:FU37">
    <cfRule type="expression" dxfId="1956" priority="61">
      <formula>$F$37=""</formula>
    </cfRule>
  </conditionalFormatting>
  <conditionalFormatting sqref="FS27:FW27">
    <cfRule type="expression" dxfId="1955" priority="74">
      <formula>AND($C$27="■その他",$G$27="")</formula>
    </cfRule>
  </conditionalFormatting>
  <conditionalFormatting sqref="FV33">
    <cfRule type="expression" dxfId="1954" priority="68">
      <formula>AND($H$33="■有",$J$33="")</formula>
    </cfRule>
  </conditionalFormatting>
  <conditionalFormatting sqref="FR34:FU34">
    <cfRule type="expression" dxfId="1953" priority="67">
      <formula>AND($H$33="■有",$F$34="")</formula>
    </cfRule>
  </conditionalFormatting>
  <conditionalFormatting sqref="FW34:FY34">
    <cfRule type="expression" dxfId="1952" priority="66">
      <formula>AND($H$33="■有",$K$34="")</formula>
    </cfRule>
  </conditionalFormatting>
  <conditionalFormatting sqref="GB34:GF34">
    <cfRule type="expression" dxfId="1951" priority="65">
      <formula>AND($H$33="■有",$P$34="")</formula>
    </cfRule>
  </conditionalFormatting>
  <conditionalFormatting sqref="FW37:FY37">
    <cfRule type="expression" dxfId="1950" priority="60">
      <formula>AND($F$37&lt;&gt;"同居家族①と同じ",$F$37&lt;&gt;"同居家族②と同じ",$F$37="")</formula>
    </cfRule>
  </conditionalFormatting>
  <conditionalFormatting sqref="GB37:GF37">
    <cfRule type="expression" dxfId="1949" priority="59">
      <formula>AND($F$37&lt;&gt;"同居家族①と同じ",$F$37&lt;&gt;"同居家族②と同じ",$P$37="")</formula>
    </cfRule>
  </conditionalFormatting>
  <conditionalFormatting sqref="FZ52:GD52">
    <cfRule type="expression" dxfId="1948" priority="54">
      <formula>AND($J$52="■有",$N$52="")</formula>
    </cfRule>
  </conditionalFormatting>
  <conditionalFormatting sqref="FR55:FU55">
    <cfRule type="expression" dxfId="1947" priority="51">
      <formula>$F$55=""</formula>
    </cfRule>
  </conditionalFormatting>
  <conditionalFormatting sqref="FW39:FY39">
    <cfRule type="expression" dxfId="1946" priority="50">
      <formula>AND($F$39&lt;&gt;"",$F$39&lt;&gt;"同居家族①と同じ",$F$39&lt;&gt;"同居家族②と同じ",$K$39="")</formula>
    </cfRule>
  </conditionalFormatting>
  <conditionalFormatting sqref="GB39:GF39">
    <cfRule type="expression" dxfId="1945" priority="49">
      <formula>AND($F$39&lt;&gt;"",$F$39&lt;&gt;"同居家族①と同じ",$F$39&lt;&gt;"同居家族②と同じ",$P$39="")</formula>
    </cfRule>
  </conditionalFormatting>
  <conditionalFormatting sqref="FR63:FV63">
    <cfRule type="expression" dxfId="1944" priority="46">
      <formula>$F$63=""</formula>
    </cfRule>
  </conditionalFormatting>
  <conditionalFormatting sqref="GB63:GF63">
    <cfRule type="expression" dxfId="1943" priority="45">
      <formula>$P$63=""</formula>
    </cfRule>
  </conditionalFormatting>
  <conditionalFormatting sqref="FQ48:GE48">
    <cfRule type="expression" dxfId="1942" priority="57">
      <formula>AND($A$48="■その他",$E$48="")</formula>
    </cfRule>
  </conditionalFormatting>
  <conditionalFormatting sqref="GV4:HA4">
    <cfRule type="expression" dxfId="1941" priority="44">
      <formula>$O$4=""</formula>
    </cfRule>
  </conditionalFormatting>
  <conditionalFormatting sqref="GM5:GU5">
    <cfRule type="expression" dxfId="1940" priority="43">
      <formula>$F$5=""</formula>
    </cfRule>
  </conditionalFormatting>
  <conditionalFormatting sqref="GM6:GU6">
    <cfRule type="expression" dxfId="1939" priority="42">
      <formula>$F$6=""</formula>
    </cfRule>
  </conditionalFormatting>
  <conditionalFormatting sqref="GM7:GU7">
    <cfRule type="expression" dxfId="1938" priority="41">
      <formula>$F$7=""</formula>
    </cfRule>
  </conditionalFormatting>
  <conditionalFormatting sqref="GM8:GP8">
    <cfRule type="expression" dxfId="1937" priority="39">
      <formula>$F$8=""</formula>
    </cfRule>
  </conditionalFormatting>
  <conditionalFormatting sqref="GJ9:GP9">
    <cfRule type="expression" dxfId="1936" priority="38">
      <formula>$C$9=""</formula>
    </cfRule>
  </conditionalFormatting>
  <conditionalFormatting sqref="GV8:HA9">
    <cfRule type="expression" dxfId="1935" priority="37">
      <formula>$O$8=""</formula>
    </cfRule>
  </conditionalFormatting>
  <conditionalFormatting sqref="GJ10:GR10">
    <cfRule type="expression" dxfId="1934" priority="36">
      <formula>$C$10=""</formula>
    </cfRule>
  </conditionalFormatting>
  <conditionalFormatting sqref="GU10:GV10">
    <cfRule type="expression" dxfId="1933" priority="35">
      <formula>$N$10=""</formula>
    </cfRule>
  </conditionalFormatting>
  <conditionalFormatting sqref="GM15 GR14">
    <cfRule type="expression" dxfId="1932" priority="34">
      <formula>AND($F$15="",$K$14="")</formula>
    </cfRule>
  </conditionalFormatting>
  <conditionalFormatting sqref="GS15:HA15">
    <cfRule type="expression" dxfId="1931" priority="33">
      <formula>AND($K$14&lt;&gt;"",$L$15="",$P$15="",$R$15="")</formula>
    </cfRule>
  </conditionalFormatting>
  <conditionalFormatting sqref="GL28:GN28">
    <cfRule type="expression" dxfId="1930" priority="29">
      <formula>$E$28=""</formula>
    </cfRule>
  </conditionalFormatting>
  <conditionalFormatting sqref="GO28:GP28">
    <cfRule type="expression" dxfId="1929" priority="28">
      <formula>$H$28=""</formula>
    </cfRule>
  </conditionalFormatting>
  <conditionalFormatting sqref="GV26:HA27">
    <cfRule type="expression" dxfId="1928" priority="27">
      <formula>$O$26=""</formula>
    </cfRule>
  </conditionalFormatting>
  <conditionalFormatting sqref="GV28:HA28">
    <cfRule type="expression" dxfId="1927" priority="26">
      <formula>$O$28=""</formula>
    </cfRule>
  </conditionalFormatting>
  <conditionalFormatting sqref="GM37:GP37">
    <cfRule type="expression" dxfId="1926" priority="17">
      <formula>$F$37=""</formula>
    </cfRule>
  </conditionalFormatting>
  <conditionalFormatting sqref="GN27:GR27">
    <cfRule type="expression" dxfId="1925" priority="30">
      <formula>AND($C$27="■その他",$G$27="")</formula>
    </cfRule>
  </conditionalFormatting>
  <conditionalFormatting sqref="GQ33">
    <cfRule type="expression" dxfId="1924" priority="24">
      <formula>AND($H$33="■有",$J$33="")</formula>
    </cfRule>
  </conditionalFormatting>
  <conditionalFormatting sqref="GM34:GP34">
    <cfRule type="expression" dxfId="1923" priority="23">
      <formula>AND($H$33="■有",$F$34="")</formula>
    </cfRule>
  </conditionalFormatting>
  <conditionalFormatting sqref="GR34:GT34">
    <cfRule type="expression" dxfId="1922" priority="22">
      <formula>AND($H$33="■有",$K$34="")</formula>
    </cfRule>
  </conditionalFormatting>
  <conditionalFormatting sqref="GW34:HA34">
    <cfRule type="expression" dxfId="1921" priority="21">
      <formula>AND($H$33="■有",$P$34="")</formula>
    </cfRule>
  </conditionalFormatting>
  <conditionalFormatting sqref="GR37:GT37">
    <cfRule type="expression" dxfId="1920" priority="16">
      <formula>AND($F$37&lt;&gt;"同居家族①と同じ",$F$37&lt;&gt;"同居家族②と同じ",$F$37="")</formula>
    </cfRule>
  </conditionalFormatting>
  <conditionalFormatting sqref="GW37:HA37">
    <cfRule type="expression" dxfId="1919" priority="15">
      <formula>AND($F$37&lt;&gt;"同居家族①と同じ",$F$37&lt;&gt;"同居家族②と同じ",$P$37="")</formula>
    </cfRule>
  </conditionalFormatting>
  <conditionalFormatting sqref="GU52:GY52">
    <cfRule type="expression" dxfId="1918" priority="10">
      <formula>AND($J$52="■有",$N$52="")</formula>
    </cfRule>
  </conditionalFormatting>
  <conditionalFormatting sqref="GM55:GP55">
    <cfRule type="expression" dxfId="1917" priority="7">
      <formula>$F$55=""</formula>
    </cfRule>
  </conditionalFormatting>
  <conditionalFormatting sqref="GR39:GT39">
    <cfRule type="expression" dxfId="1916" priority="6">
      <formula>AND($F$39&lt;&gt;"",$F$39&lt;&gt;"同居家族①と同じ",$F$39&lt;&gt;"同居家族②と同じ",$K$39="")</formula>
    </cfRule>
  </conditionalFormatting>
  <conditionalFormatting sqref="GW39:HA39">
    <cfRule type="expression" dxfId="1915" priority="5">
      <formula>AND($F$39&lt;&gt;"",$F$39&lt;&gt;"同居家族①と同じ",$F$39&lt;&gt;"同居家族②と同じ",$P$39="")</formula>
    </cfRule>
  </conditionalFormatting>
  <conditionalFormatting sqref="GM63:GQ63">
    <cfRule type="expression" dxfId="1914" priority="2">
      <formula>$F$63=""</formula>
    </cfRule>
  </conditionalFormatting>
  <conditionalFormatting sqref="GW63:HA63">
    <cfRule type="expression" dxfId="1913" priority="1">
      <formula>$P$63=""</formula>
    </cfRule>
  </conditionalFormatting>
  <conditionalFormatting sqref="GL48:GZ48">
    <cfRule type="expression" dxfId="1912"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D6E443C1-2085-44AC-A62B-9ECB8FEED760}">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F2823BE2-A7D7-4524-90F0-B479639FB4E1}">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EF350401-85EF-4839-85EE-9CF322C567A4}">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D0600008-6987-401B-AD64-C0DAD24C129F}">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884BB58C-EB8F-4C6C-A880-71B3A4123A2E}">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A4E66097-FCC4-40BA-B183-8D07C93C7829}">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07B828CC-2C31-47C6-8B6D-27A2911D13B9}">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ACB29DDF-B01F-4E32-B745-648447B6CE3C}">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A451B1B4-7013-478E-BABF-13629D9204D2}">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1E345FC8-A4DA-4049-B23E-54B8BE5578F5}">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60DD05AF-FEBC-4571-8479-7A0BF5AB1782}">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F656280C-08C3-459D-AFA7-145F38BA9A2F}">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C04D869E-0AF4-4B61-8236-6EBA470A89D2}">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DAF402B9-9DA0-4051-A829-547610A4DF46}">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FBA4-D916-4B64-A6AD-83E715A23F5E}">
  <dimension ref="A1:HB78"/>
  <sheetViews>
    <sheetView view="pageBreakPreview" zoomScale="40" zoomScaleNormal="55" zoomScaleSheetLayoutView="40" workbookViewId="0">
      <selection activeCell="GH3" sqref="GH3:HB73"/>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41</v>
      </c>
      <c r="C1" s="274" t="s">
        <v>284</v>
      </c>
      <c r="D1" s="274"/>
      <c r="E1" s="274"/>
      <c r="F1" s="274"/>
      <c r="G1" s="274"/>
      <c r="H1" s="274"/>
      <c r="I1" s="274"/>
      <c r="J1" s="274"/>
      <c r="K1" s="274"/>
      <c r="L1" s="274"/>
      <c r="M1" s="274"/>
      <c r="N1" s="274"/>
      <c r="O1" s="274"/>
      <c r="P1" s="274"/>
      <c r="Q1" s="274"/>
      <c r="R1" s="274"/>
      <c r="S1" s="274"/>
      <c r="T1" s="274"/>
      <c r="U1" s="274"/>
      <c r="V1" s="58">
        <f>A1+1</f>
        <v>42</v>
      </c>
      <c r="X1" s="274" t="s">
        <v>284</v>
      </c>
      <c r="Y1" s="274"/>
      <c r="Z1" s="274"/>
      <c r="AA1" s="274"/>
      <c r="AB1" s="274"/>
      <c r="AC1" s="274"/>
      <c r="AD1" s="274"/>
      <c r="AE1" s="274"/>
      <c r="AF1" s="274"/>
      <c r="AG1" s="274"/>
      <c r="AH1" s="274"/>
      <c r="AI1" s="274"/>
      <c r="AJ1" s="274"/>
      <c r="AK1" s="274"/>
      <c r="AL1" s="274"/>
      <c r="AM1" s="274"/>
      <c r="AN1" s="274"/>
      <c r="AO1" s="274"/>
      <c r="AP1" s="274"/>
      <c r="AQ1" s="58">
        <f>V1+1</f>
        <v>43</v>
      </c>
      <c r="AS1" s="274" t="s">
        <v>284</v>
      </c>
      <c r="AT1" s="274"/>
      <c r="AU1" s="274"/>
      <c r="AV1" s="274"/>
      <c r="AW1" s="274"/>
      <c r="AX1" s="274"/>
      <c r="AY1" s="274"/>
      <c r="AZ1" s="274"/>
      <c r="BA1" s="274"/>
      <c r="BB1" s="274"/>
      <c r="BC1" s="274"/>
      <c r="BD1" s="274"/>
      <c r="BE1" s="274"/>
      <c r="BF1" s="274"/>
      <c r="BG1" s="274"/>
      <c r="BH1" s="274"/>
      <c r="BI1" s="274"/>
      <c r="BJ1" s="274"/>
      <c r="BK1" s="274"/>
      <c r="BL1" s="58">
        <f>AQ1+1</f>
        <v>44</v>
      </c>
      <c r="BN1" s="274" t="s">
        <v>284</v>
      </c>
      <c r="BO1" s="274"/>
      <c r="BP1" s="274"/>
      <c r="BQ1" s="274"/>
      <c r="BR1" s="274"/>
      <c r="BS1" s="274"/>
      <c r="BT1" s="274"/>
      <c r="BU1" s="274"/>
      <c r="BV1" s="274"/>
      <c r="BW1" s="274"/>
      <c r="BX1" s="274"/>
      <c r="BY1" s="274"/>
      <c r="BZ1" s="274"/>
      <c r="CA1" s="274"/>
      <c r="CB1" s="274"/>
      <c r="CC1" s="274"/>
      <c r="CD1" s="274"/>
      <c r="CE1" s="274"/>
      <c r="CF1" s="274"/>
      <c r="CG1" s="58">
        <f>BL1+1</f>
        <v>45</v>
      </c>
      <c r="CI1" s="274" t="s">
        <v>284</v>
      </c>
      <c r="CJ1" s="274"/>
      <c r="CK1" s="274"/>
      <c r="CL1" s="274"/>
      <c r="CM1" s="274"/>
      <c r="CN1" s="274"/>
      <c r="CO1" s="274"/>
      <c r="CP1" s="274"/>
      <c r="CQ1" s="274"/>
      <c r="CR1" s="274"/>
      <c r="CS1" s="274"/>
      <c r="CT1" s="274"/>
      <c r="CU1" s="274"/>
      <c r="CV1" s="274"/>
      <c r="CW1" s="274"/>
      <c r="CX1" s="274"/>
      <c r="CY1" s="274"/>
      <c r="CZ1" s="274"/>
      <c r="DA1" s="274"/>
      <c r="DB1" s="58">
        <f>CG1+1</f>
        <v>46</v>
      </c>
      <c r="DD1" s="274" t="s">
        <v>284</v>
      </c>
      <c r="DE1" s="274"/>
      <c r="DF1" s="274"/>
      <c r="DG1" s="274"/>
      <c r="DH1" s="274"/>
      <c r="DI1" s="274"/>
      <c r="DJ1" s="274"/>
      <c r="DK1" s="274"/>
      <c r="DL1" s="274"/>
      <c r="DM1" s="274"/>
      <c r="DN1" s="274"/>
      <c r="DO1" s="274"/>
      <c r="DP1" s="274"/>
      <c r="DQ1" s="274"/>
      <c r="DR1" s="274"/>
      <c r="DS1" s="274"/>
      <c r="DT1" s="274"/>
      <c r="DU1" s="274"/>
      <c r="DV1" s="274"/>
      <c r="DW1" s="58">
        <f>DB1+1</f>
        <v>47</v>
      </c>
      <c r="DY1" s="274" t="s">
        <v>284</v>
      </c>
      <c r="DZ1" s="274"/>
      <c r="EA1" s="274"/>
      <c r="EB1" s="274"/>
      <c r="EC1" s="274"/>
      <c r="ED1" s="274"/>
      <c r="EE1" s="274"/>
      <c r="EF1" s="274"/>
      <c r="EG1" s="274"/>
      <c r="EH1" s="274"/>
      <c r="EI1" s="274"/>
      <c r="EJ1" s="274"/>
      <c r="EK1" s="274"/>
      <c r="EL1" s="274"/>
      <c r="EM1" s="274"/>
      <c r="EN1" s="274"/>
      <c r="EO1" s="274"/>
      <c r="EP1" s="274"/>
      <c r="EQ1" s="274"/>
      <c r="ER1" s="58">
        <f>DW1+1</f>
        <v>48</v>
      </c>
      <c r="ET1" s="274" t="s">
        <v>284</v>
      </c>
      <c r="EU1" s="274"/>
      <c r="EV1" s="274"/>
      <c r="EW1" s="274"/>
      <c r="EX1" s="274"/>
      <c r="EY1" s="274"/>
      <c r="EZ1" s="274"/>
      <c r="FA1" s="274"/>
      <c r="FB1" s="274"/>
      <c r="FC1" s="274"/>
      <c r="FD1" s="274"/>
      <c r="FE1" s="274"/>
      <c r="FF1" s="274"/>
      <c r="FG1" s="274"/>
      <c r="FH1" s="274"/>
      <c r="FI1" s="274"/>
      <c r="FJ1" s="274"/>
      <c r="FK1" s="274"/>
      <c r="FL1" s="274"/>
      <c r="FM1" s="58">
        <f>ER1+1</f>
        <v>49</v>
      </c>
      <c r="FO1" s="274" t="s">
        <v>284</v>
      </c>
      <c r="FP1" s="274"/>
      <c r="FQ1" s="274"/>
      <c r="FR1" s="274"/>
      <c r="FS1" s="274"/>
      <c r="FT1" s="274"/>
      <c r="FU1" s="274"/>
      <c r="FV1" s="274"/>
      <c r="FW1" s="274"/>
      <c r="FX1" s="274"/>
      <c r="FY1" s="274"/>
      <c r="FZ1" s="274"/>
      <c r="GA1" s="274"/>
      <c r="GB1" s="274"/>
      <c r="GC1" s="274"/>
      <c r="GD1" s="274"/>
      <c r="GE1" s="274"/>
      <c r="GF1" s="274"/>
      <c r="GG1" s="274"/>
      <c r="GH1" s="58">
        <f>FM1+1</f>
        <v>50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1897" priority="440">
      <formula>$O$4=""</formula>
    </cfRule>
  </conditionalFormatting>
  <conditionalFormatting sqref="F5:N5">
    <cfRule type="expression" dxfId="1896" priority="439">
      <formula>$F$5=""</formula>
    </cfRule>
  </conditionalFormatting>
  <conditionalFormatting sqref="F6:N6">
    <cfRule type="expression" dxfId="1895" priority="438">
      <formula>$F$6=""</formula>
    </cfRule>
  </conditionalFormatting>
  <conditionalFormatting sqref="F7:N7">
    <cfRule type="expression" dxfId="1894" priority="437">
      <formula>$F$7=""</formula>
    </cfRule>
  </conditionalFormatting>
  <conditionalFormatting sqref="F8:I8">
    <cfRule type="expression" dxfId="1893" priority="435">
      <formula>$F$8=""</formula>
    </cfRule>
  </conditionalFormatting>
  <conditionalFormatting sqref="C9:I9">
    <cfRule type="expression" dxfId="1892" priority="434">
      <formula>$C$9=""</formula>
    </cfRule>
  </conditionalFormatting>
  <conditionalFormatting sqref="O8:T9">
    <cfRule type="expression" dxfId="1891" priority="433">
      <formula>$O$8=""</formula>
    </cfRule>
  </conditionalFormatting>
  <conditionalFormatting sqref="C10:K10">
    <cfRule type="expression" dxfId="1890" priority="432">
      <formula>$C$10=""</formula>
    </cfRule>
  </conditionalFormatting>
  <conditionalFormatting sqref="N10:O10">
    <cfRule type="expression" dxfId="1889" priority="431">
      <formula>$N$10=""</formula>
    </cfRule>
  </conditionalFormatting>
  <conditionalFormatting sqref="F15 K14">
    <cfRule type="expression" dxfId="1888" priority="430">
      <formula>AND($F$15="",$K$14="")</formula>
    </cfRule>
  </conditionalFormatting>
  <conditionalFormatting sqref="L15:T15">
    <cfRule type="expression" dxfId="1887" priority="429">
      <formula>AND($K$14&lt;&gt;"",$L$15="",$P$15="",$R$15="")</formula>
    </cfRule>
  </conditionalFormatting>
  <conditionalFormatting sqref="E28:G28">
    <cfRule type="expression" dxfId="1886" priority="425">
      <formula>$E$28=""</formula>
    </cfRule>
  </conditionalFormatting>
  <conditionalFormatting sqref="H28:I28">
    <cfRule type="expression" dxfId="1885" priority="424">
      <formula>$H$28=""</formula>
    </cfRule>
  </conditionalFormatting>
  <conditionalFormatting sqref="O26:T27">
    <cfRule type="expression" dxfId="1884" priority="423">
      <formula>$O$26=""</formula>
    </cfRule>
  </conditionalFormatting>
  <conditionalFormatting sqref="O28:T28">
    <cfRule type="expression" dxfId="1883" priority="422">
      <formula>$O$28=""</formula>
    </cfRule>
  </conditionalFormatting>
  <conditionalFormatting sqref="F37:I37">
    <cfRule type="expression" dxfId="1882" priority="413">
      <formula>$F$37=""</formula>
    </cfRule>
  </conditionalFormatting>
  <conditionalFormatting sqref="G27:K27">
    <cfRule type="expression" dxfId="1881" priority="426">
      <formula>AND($C$27="■その他",$G$27="")</formula>
    </cfRule>
  </conditionalFormatting>
  <conditionalFormatting sqref="J33">
    <cfRule type="expression" dxfId="1880" priority="420">
      <formula>AND($H$33="■有",$J$33="")</formula>
    </cfRule>
  </conditionalFormatting>
  <conditionalFormatting sqref="F34:I34">
    <cfRule type="expression" dxfId="1879" priority="419">
      <formula>AND($H$33="■有",$F$34="")</formula>
    </cfRule>
  </conditionalFormatting>
  <conditionalFormatting sqref="K34:M34">
    <cfRule type="expression" dxfId="1878" priority="418">
      <formula>AND($H$33="■有",$K$34="")</formula>
    </cfRule>
  </conditionalFormatting>
  <conditionalFormatting sqref="P34:T34">
    <cfRule type="expression" dxfId="1877" priority="417">
      <formula>AND($H$33="■有",$P$34="")</formula>
    </cfRule>
  </conditionalFormatting>
  <conditionalFormatting sqref="K37:M37">
    <cfRule type="expression" dxfId="1876" priority="412">
      <formula>AND($F$37&lt;&gt;"同居家族①と同じ",$F$37&lt;&gt;"同居家族②と同じ",$F$37="")</formula>
    </cfRule>
  </conditionalFormatting>
  <conditionalFormatting sqref="P37:T37">
    <cfRule type="expression" dxfId="1875" priority="411">
      <formula>AND($F$37&lt;&gt;"同居家族①と同じ",$F$37&lt;&gt;"同居家族②と同じ",$P$37="")</formula>
    </cfRule>
  </conditionalFormatting>
  <conditionalFormatting sqref="N52:R52">
    <cfRule type="expression" dxfId="1874" priority="406">
      <formula>AND($J$52="■有",$N$52="")</formula>
    </cfRule>
  </conditionalFormatting>
  <conditionalFormatting sqref="F55:I55">
    <cfRule type="expression" dxfId="1873" priority="403">
      <formula>$F$55=""</formula>
    </cfRule>
  </conditionalFormatting>
  <conditionalFormatting sqref="K39:M39">
    <cfRule type="expression" dxfId="1872" priority="402">
      <formula>AND($F$39&lt;&gt;"",$F$39&lt;&gt;"同居家族①と同じ",$F$39&lt;&gt;"同居家族②と同じ",$K$39="")</formula>
    </cfRule>
  </conditionalFormatting>
  <conditionalFormatting sqref="P39:T39">
    <cfRule type="expression" dxfId="1871" priority="401">
      <formula>AND($F$39&lt;&gt;"",$F$39&lt;&gt;"同居家族①と同じ",$F$39&lt;&gt;"同居家族②と同じ",$P$39="")</formula>
    </cfRule>
  </conditionalFormatting>
  <conditionalFormatting sqref="F63:J63">
    <cfRule type="expression" dxfId="1870" priority="398">
      <formula>$F$63=""</formula>
    </cfRule>
  </conditionalFormatting>
  <conditionalFormatting sqref="P63:T63">
    <cfRule type="expression" dxfId="1869" priority="397">
      <formula>$P$63=""</formula>
    </cfRule>
  </conditionalFormatting>
  <conditionalFormatting sqref="E48:S48">
    <cfRule type="expression" dxfId="1868" priority="409">
      <formula>AND($A$48="■その他",$E$48="")</formula>
    </cfRule>
  </conditionalFormatting>
  <conditionalFormatting sqref="AJ4:AO4">
    <cfRule type="expression" dxfId="1867" priority="396">
      <formula>$O$4=""</formula>
    </cfRule>
  </conditionalFormatting>
  <conditionalFormatting sqref="AA5:AI5">
    <cfRule type="expression" dxfId="1866" priority="395">
      <formula>$F$5=""</formula>
    </cfRule>
  </conditionalFormatting>
  <conditionalFormatting sqref="AA6:AI6">
    <cfRule type="expression" dxfId="1865" priority="394">
      <formula>$F$6=""</formula>
    </cfRule>
  </conditionalFormatting>
  <conditionalFormatting sqref="AA7:AI7">
    <cfRule type="expression" dxfId="1864" priority="393">
      <formula>$F$7=""</formula>
    </cfRule>
  </conditionalFormatting>
  <conditionalFormatting sqref="AA8:AD8">
    <cfRule type="expression" dxfId="1863" priority="391">
      <formula>$F$8=""</formula>
    </cfRule>
  </conditionalFormatting>
  <conditionalFormatting sqref="X9:AD9">
    <cfRule type="expression" dxfId="1862" priority="390">
      <formula>$C$9=""</formula>
    </cfRule>
  </conditionalFormatting>
  <conditionalFormatting sqref="AJ8:AO9">
    <cfRule type="expression" dxfId="1861" priority="389">
      <formula>$O$8=""</formula>
    </cfRule>
  </conditionalFormatting>
  <conditionalFormatting sqref="X10:AF10">
    <cfRule type="expression" dxfId="1860" priority="388">
      <formula>$C$10=""</formula>
    </cfRule>
  </conditionalFormatting>
  <conditionalFormatting sqref="AI10:AJ10">
    <cfRule type="expression" dxfId="1859" priority="387">
      <formula>$N$10=""</formula>
    </cfRule>
  </conditionalFormatting>
  <conditionalFormatting sqref="AA15 AF14">
    <cfRule type="expression" dxfId="1858" priority="386">
      <formula>AND($F$15="",$K$14="")</formula>
    </cfRule>
  </conditionalFormatting>
  <conditionalFormatting sqref="AG15:AO15">
    <cfRule type="expression" dxfId="1857" priority="385">
      <formula>AND($K$14&lt;&gt;"",$L$15="",$P$15="",$R$15="")</formula>
    </cfRule>
  </conditionalFormatting>
  <conditionalFormatting sqref="Z28:AB28">
    <cfRule type="expression" dxfId="1856" priority="381">
      <formula>$E$28=""</formula>
    </cfRule>
  </conditionalFormatting>
  <conditionalFormatting sqref="AC28:AD28">
    <cfRule type="expression" dxfId="1855" priority="380">
      <formula>$H$28=""</formula>
    </cfRule>
  </conditionalFormatting>
  <conditionalFormatting sqref="AJ26:AO27">
    <cfRule type="expression" dxfId="1854" priority="379">
      <formula>$O$26=""</formula>
    </cfRule>
  </conditionalFormatting>
  <conditionalFormatting sqref="AJ28:AO28">
    <cfRule type="expression" dxfId="1853" priority="378">
      <formula>$O$28=""</formula>
    </cfRule>
  </conditionalFormatting>
  <conditionalFormatting sqref="AA37:AD37">
    <cfRule type="expression" dxfId="1852" priority="369">
      <formula>$F$37=""</formula>
    </cfRule>
  </conditionalFormatting>
  <conditionalFormatting sqref="AB27:AF27">
    <cfRule type="expression" dxfId="1851" priority="382">
      <formula>AND($C$27="■その他",$G$27="")</formula>
    </cfRule>
  </conditionalFormatting>
  <conditionalFormatting sqref="AE33">
    <cfRule type="expression" dxfId="1850" priority="376">
      <formula>AND($H$33="■有",$J$33="")</formula>
    </cfRule>
  </conditionalFormatting>
  <conditionalFormatting sqref="AA34:AD34">
    <cfRule type="expression" dxfId="1849" priority="375">
      <formula>AND($H$33="■有",$F$34="")</formula>
    </cfRule>
  </conditionalFormatting>
  <conditionalFormatting sqref="AF34:AH34">
    <cfRule type="expression" dxfId="1848" priority="374">
      <formula>AND($H$33="■有",$K$34="")</formula>
    </cfRule>
  </conditionalFormatting>
  <conditionalFormatting sqref="AK34:AO34">
    <cfRule type="expression" dxfId="1847" priority="373">
      <formula>AND($H$33="■有",$P$34="")</formula>
    </cfRule>
  </conditionalFormatting>
  <conditionalFormatting sqref="AF37:AH37">
    <cfRule type="expression" dxfId="1846" priority="368">
      <formula>AND($F$37&lt;&gt;"同居家族①と同じ",$F$37&lt;&gt;"同居家族②と同じ",$F$37="")</formula>
    </cfRule>
  </conditionalFormatting>
  <conditionalFormatting sqref="AK37:AO37">
    <cfRule type="expression" dxfId="1845" priority="367">
      <formula>AND($F$37&lt;&gt;"同居家族①と同じ",$F$37&lt;&gt;"同居家族②と同じ",$P$37="")</formula>
    </cfRule>
  </conditionalFormatting>
  <conditionalFormatting sqref="AI52:AM52">
    <cfRule type="expression" dxfId="1844" priority="362">
      <formula>AND($J$52="■有",$N$52="")</formula>
    </cfRule>
  </conditionalFormatting>
  <conditionalFormatting sqref="AA55:AD55">
    <cfRule type="expression" dxfId="1843" priority="359">
      <formula>$F$55=""</formula>
    </cfRule>
  </conditionalFormatting>
  <conditionalFormatting sqref="AF39:AH39">
    <cfRule type="expression" dxfId="1842" priority="358">
      <formula>AND($F$39&lt;&gt;"",$F$39&lt;&gt;"同居家族①と同じ",$F$39&lt;&gt;"同居家族②と同じ",$K$39="")</formula>
    </cfRule>
  </conditionalFormatting>
  <conditionalFormatting sqref="AK39:AO39">
    <cfRule type="expression" dxfId="1841" priority="357">
      <formula>AND($F$39&lt;&gt;"",$F$39&lt;&gt;"同居家族①と同じ",$F$39&lt;&gt;"同居家族②と同じ",$P$39="")</formula>
    </cfRule>
  </conditionalFormatting>
  <conditionalFormatting sqref="AA63:AE63">
    <cfRule type="expression" dxfId="1840" priority="354">
      <formula>$F$63=""</formula>
    </cfRule>
  </conditionalFormatting>
  <conditionalFormatting sqref="AK63:AO63">
    <cfRule type="expression" dxfId="1839" priority="353">
      <formula>$P$63=""</formula>
    </cfRule>
  </conditionalFormatting>
  <conditionalFormatting sqref="Z48:AN48">
    <cfRule type="expression" dxfId="1838" priority="365">
      <formula>AND($A$48="■その他",$E$48="")</formula>
    </cfRule>
  </conditionalFormatting>
  <conditionalFormatting sqref="BE4:BJ4">
    <cfRule type="expression" dxfId="1837" priority="352">
      <formula>$O$4=""</formula>
    </cfRule>
  </conditionalFormatting>
  <conditionalFormatting sqref="AV5:BD5">
    <cfRule type="expression" dxfId="1836" priority="351">
      <formula>$F$5=""</formula>
    </cfRule>
  </conditionalFormatting>
  <conditionalFormatting sqref="AV6:BD6">
    <cfRule type="expression" dxfId="1835" priority="350">
      <formula>$F$6=""</formula>
    </cfRule>
  </conditionalFormatting>
  <conditionalFormatting sqref="AV7:BD7">
    <cfRule type="expression" dxfId="1834" priority="349">
      <formula>$F$7=""</formula>
    </cfRule>
  </conditionalFormatting>
  <conditionalFormatting sqref="AV8:AY8">
    <cfRule type="expression" dxfId="1833" priority="347">
      <formula>$F$8=""</formula>
    </cfRule>
  </conditionalFormatting>
  <conditionalFormatting sqref="AS9:AY9">
    <cfRule type="expression" dxfId="1832" priority="346">
      <formula>$C$9=""</formula>
    </cfRule>
  </conditionalFormatting>
  <conditionalFormatting sqref="BE8:BJ9">
    <cfRule type="expression" dxfId="1831" priority="345">
      <formula>$O$8=""</formula>
    </cfRule>
  </conditionalFormatting>
  <conditionalFormatting sqref="AS10:BA10">
    <cfRule type="expression" dxfId="1830" priority="344">
      <formula>$C$10=""</formula>
    </cfRule>
  </conditionalFormatting>
  <conditionalFormatting sqref="BD10:BE10">
    <cfRule type="expression" dxfId="1829" priority="343">
      <formula>$N$10=""</formula>
    </cfRule>
  </conditionalFormatting>
  <conditionalFormatting sqref="AV15 BA14">
    <cfRule type="expression" dxfId="1828" priority="342">
      <formula>AND($F$15="",$K$14="")</formula>
    </cfRule>
  </conditionalFormatting>
  <conditionalFormatting sqref="BB15:BJ15">
    <cfRule type="expression" dxfId="1827" priority="341">
      <formula>AND($K$14&lt;&gt;"",$L$15="",$P$15="",$R$15="")</formula>
    </cfRule>
  </conditionalFormatting>
  <conditionalFormatting sqref="AU28:AW28">
    <cfRule type="expression" dxfId="1826" priority="337">
      <formula>$E$28=""</formula>
    </cfRule>
  </conditionalFormatting>
  <conditionalFormatting sqref="AX28:AY28">
    <cfRule type="expression" dxfId="1825" priority="336">
      <formula>$H$28=""</formula>
    </cfRule>
  </conditionalFormatting>
  <conditionalFormatting sqref="BE26:BJ27">
    <cfRule type="expression" dxfId="1824" priority="335">
      <formula>$O$26=""</formula>
    </cfRule>
  </conditionalFormatting>
  <conditionalFormatting sqref="BE28:BJ28">
    <cfRule type="expression" dxfId="1823" priority="334">
      <formula>$O$28=""</formula>
    </cfRule>
  </conditionalFormatting>
  <conditionalFormatting sqref="AV37:AY37">
    <cfRule type="expression" dxfId="1822" priority="325">
      <formula>$F$37=""</formula>
    </cfRule>
  </conditionalFormatting>
  <conditionalFormatting sqref="AW27:BA27">
    <cfRule type="expression" dxfId="1821" priority="338">
      <formula>AND($C$27="■その他",$G$27="")</formula>
    </cfRule>
  </conditionalFormatting>
  <conditionalFormatting sqref="AZ33">
    <cfRule type="expression" dxfId="1820" priority="332">
      <formula>AND($H$33="■有",$J$33="")</formula>
    </cfRule>
  </conditionalFormatting>
  <conditionalFormatting sqref="AV34:AY34">
    <cfRule type="expression" dxfId="1819" priority="331">
      <formula>AND($H$33="■有",$F$34="")</formula>
    </cfRule>
  </conditionalFormatting>
  <conditionalFormatting sqref="BA34:BC34">
    <cfRule type="expression" dxfId="1818" priority="330">
      <formula>AND($H$33="■有",$K$34="")</formula>
    </cfRule>
  </conditionalFormatting>
  <conditionalFormatting sqref="BF34:BJ34">
    <cfRule type="expression" dxfId="1817" priority="329">
      <formula>AND($H$33="■有",$P$34="")</formula>
    </cfRule>
  </conditionalFormatting>
  <conditionalFormatting sqref="BA37:BC37">
    <cfRule type="expression" dxfId="1816" priority="324">
      <formula>AND($F$37&lt;&gt;"同居家族①と同じ",$F$37&lt;&gt;"同居家族②と同じ",$F$37="")</formula>
    </cfRule>
  </conditionalFormatting>
  <conditionalFormatting sqref="BF37:BJ37">
    <cfRule type="expression" dxfId="1815" priority="323">
      <formula>AND($F$37&lt;&gt;"同居家族①と同じ",$F$37&lt;&gt;"同居家族②と同じ",$P$37="")</formula>
    </cfRule>
  </conditionalFormatting>
  <conditionalFormatting sqref="BD52:BH52">
    <cfRule type="expression" dxfId="1814" priority="318">
      <formula>AND($J$52="■有",$N$52="")</formula>
    </cfRule>
  </conditionalFormatting>
  <conditionalFormatting sqref="AV55:AY55">
    <cfRule type="expression" dxfId="1813" priority="315">
      <formula>$F$55=""</formula>
    </cfRule>
  </conditionalFormatting>
  <conditionalFormatting sqref="BA39:BC39">
    <cfRule type="expression" dxfId="1812" priority="314">
      <formula>AND($F$39&lt;&gt;"",$F$39&lt;&gt;"同居家族①と同じ",$F$39&lt;&gt;"同居家族②と同じ",$K$39="")</formula>
    </cfRule>
  </conditionalFormatting>
  <conditionalFormatting sqref="BF39:BJ39">
    <cfRule type="expression" dxfId="1811" priority="313">
      <formula>AND($F$39&lt;&gt;"",$F$39&lt;&gt;"同居家族①と同じ",$F$39&lt;&gt;"同居家族②と同じ",$P$39="")</formula>
    </cfRule>
  </conditionalFormatting>
  <conditionalFormatting sqref="AV63:AZ63">
    <cfRule type="expression" dxfId="1810" priority="310">
      <formula>$F$63=""</formula>
    </cfRule>
  </conditionalFormatting>
  <conditionalFormatting sqref="BF63:BJ63">
    <cfRule type="expression" dxfId="1809" priority="309">
      <formula>$P$63=""</formula>
    </cfRule>
  </conditionalFormatting>
  <conditionalFormatting sqref="AU48:BI48">
    <cfRule type="expression" dxfId="1808" priority="321">
      <formula>AND($A$48="■その他",$E$48="")</formula>
    </cfRule>
  </conditionalFormatting>
  <conditionalFormatting sqref="BZ4:CE4">
    <cfRule type="expression" dxfId="1807" priority="308">
      <formula>$O$4=""</formula>
    </cfRule>
  </conditionalFormatting>
  <conditionalFormatting sqref="BQ5:BY5">
    <cfRule type="expression" dxfId="1806" priority="307">
      <formula>$F$5=""</formula>
    </cfRule>
  </conditionalFormatting>
  <conditionalFormatting sqref="BQ6:BY6">
    <cfRule type="expression" dxfId="1805" priority="306">
      <formula>$F$6=""</formula>
    </cfRule>
  </conditionalFormatting>
  <conditionalFormatting sqref="BQ7:BY7">
    <cfRule type="expression" dxfId="1804" priority="305">
      <formula>$F$7=""</formula>
    </cfRule>
  </conditionalFormatting>
  <conditionalFormatting sqref="BQ8:BT8">
    <cfRule type="expression" dxfId="1803" priority="303">
      <formula>$F$8=""</formula>
    </cfRule>
  </conditionalFormatting>
  <conditionalFormatting sqref="BN9:BT9">
    <cfRule type="expression" dxfId="1802" priority="302">
      <formula>$C$9=""</formula>
    </cfRule>
  </conditionalFormatting>
  <conditionalFormatting sqref="BZ8:CE9">
    <cfRule type="expression" dxfId="1801" priority="301">
      <formula>$O$8=""</formula>
    </cfRule>
  </conditionalFormatting>
  <conditionalFormatting sqref="BN10:BV10">
    <cfRule type="expression" dxfId="1800" priority="300">
      <formula>$C$10=""</formula>
    </cfRule>
  </conditionalFormatting>
  <conditionalFormatting sqref="BY10:BZ10">
    <cfRule type="expression" dxfId="1799" priority="299">
      <formula>$N$10=""</formula>
    </cfRule>
  </conditionalFormatting>
  <conditionalFormatting sqref="BQ15 BV14">
    <cfRule type="expression" dxfId="1798" priority="298">
      <formula>AND($F$15="",$K$14="")</formula>
    </cfRule>
  </conditionalFormatting>
  <conditionalFormatting sqref="BW15:CE15">
    <cfRule type="expression" dxfId="1797" priority="297">
      <formula>AND($K$14&lt;&gt;"",$L$15="",$P$15="",$R$15="")</formula>
    </cfRule>
  </conditionalFormatting>
  <conditionalFormatting sqref="BP28:BR28">
    <cfRule type="expression" dxfId="1796" priority="293">
      <formula>$E$28=""</formula>
    </cfRule>
  </conditionalFormatting>
  <conditionalFormatting sqref="BS28:BT28">
    <cfRule type="expression" dxfId="1795" priority="292">
      <formula>$H$28=""</formula>
    </cfRule>
  </conditionalFormatting>
  <conditionalFormatting sqref="BZ26:CE27">
    <cfRule type="expression" dxfId="1794" priority="291">
      <formula>$O$26=""</formula>
    </cfRule>
  </conditionalFormatting>
  <conditionalFormatting sqref="BZ28:CE28">
    <cfRule type="expression" dxfId="1793" priority="290">
      <formula>$O$28=""</formula>
    </cfRule>
  </conditionalFormatting>
  <conditionalFormatting sqref="BQ37:BT37">
    <cfRule type="expression" dxfId="1792" priority="281">
      <formula>$F$37=""</formula>
    </cfRule>
  </conditionalFormatting>
  <conditionalFormatting sqref="BR27:BV27">
    <cfRule type="expression" dxfId="1791" priority="294">
      <formula>AND($C$27="■その他",$G$27="")</formula>
    </cfRule>
  </conditionalFormatting>
  <conditionalFormatting sqref="BU33">
    <cfRule type="expression" dxfId="1790" priority="288">
      <formula>AND($H$33="■有",$J$33="")</formula>
    </cfRule>
  </conditionalFormatting>
  <conditionalFormatting sqref="BQ34:BT34">
    <cfRule type="expression" dxfId="1789" priority="287">
      <formula>AND($H$33="■有",$F$34="")</formula>
    </cfRule>
  </conditionalFormatting>
  <conditionalFormatting sqref="BV34:BX34">
    <cfRule type="expression" dxfId="1788" priority="286">
      <formula>AND($H$33="■有",$K$34="")</formula>
    </cfRule>
  </conditionalFormatting>
  <conditionalFormatting sqref="CA34:CE34">
    <cfRule type="expression" dxfId="1787" priority="285">
      <formula>AND($H$33="■有",$P$34="")</formula>
    </cfRule>
  </conditionalFormatting>
  <conditionalFormatting sqref="BV37:BX37">
    <cfRule type="expression" dxfId="1786" priority="280">
      <formula>AND($F$37&lt;&gt;"同居家族①と同じ",$F$37&lt;&gt;"同居家族②と同じ",$F$37="")</formula>
    </cfRule>
  </conditionalFormatting>
  <conditionalFormatting sqref="CA37:CE37">
    <cfRule type="expression" dxfId="1785" priority="279">
      <formula>AND($F$37&lt;&gt;"同居家族①と同じ",$F$37&lt;&gt;"同居家族②と同じ",$P$37="")</formula>
    </cfRule>
  </conditionalFormatting>
  <conditionalFormatting sqref="BY52:CC52">
    <cfRule type="expression" dxfId="1784" priority="274">
      <formula>AND($J$52="■有",$N$52="")</formula>
    </cfRule>
  </conditionalFormatting>
  <conditionalFormatting sqref="BQ55:BT55">
    <cfRule type="expression" dxfId="1783" priority="271">
      <formula>$F$55=""</formula>
    </cfRule>
  </conditionalFormatting>
  <conditionalFormatting sqref="BV39:BX39">
    <cfRule type="expression" dxfId="1782" priority="270">
      <formula>AND($F$39&lt;&gt;"",$F$39&lt;&gt;"同居家族①と同じ",$F$39&lt;&gt;"同居家族②と同じ",$K$39="")</formula>
    </cfRule>
  </conditionalFormatting>
  <conditionalFormatting sqref="CA39:CE39">
    <cfRule type="expression" dxfId="1781" priority="269">
      <formula>AND($F$39&lt;&gt;"",$F$39&lt;&gt;"同居家族①と同じ",$F$39&lt;&gt;"同居家族②と同じ",$P$39="")</formula>
    </cfRule>
  </conditionalFormatting>
  <conditionalFormatting sqref="BQ63:BU63">
    <cfRule type="expression" dxfId="1780" priority="266">
      <formula>$F$63=""</formula>
    </cfRule>
  </conditionalFormatting>
  <conditionalFormatting sqref="CA63:CE63">
    <cfRule type="expression" dxfId="1779" priority="265">
      <formula>$P$63=""</formula>
    </cfRule>
  </conditionalFormatting>
  <conditionalFormatting sqref="BP48:CD48">
    <cfRule type="expression" dxfId="1778" priority="277">
      <formula>AND($A$48="■その他",$E$48="")</formula>
    </cfRule>
  </conditionalFormatting>
  <conditionalFormatting sqref="CU4:CZ4">
    <cfRule type="expression" dxfId="1777" priority="264">
      <formula>$O$4=""</formula>
    </cfRule>
  </conditionalFormatting>
  <conditionalFormatting sqref="CL5:CT5">
    <cfRule type="expression" dxfId="1776" priority="263">
      <formula>$F$5=""</formula>
    </cfRule>
  </conditionalFormatting>
  <conditionalFormatting sqref="CL6:CT6">
    <cfRule type="expression" dxfId="1775" priority="262">
      <formula>$F$6=""</formula>
    </cfRule>
  </conditionalFormatting>
  <conditionalFormatting sqref="CL7:CT7">
    <cfRule type="expression" dxfId="1774" priority="261">
      <formula>$F$7=""</formula>
    </cfRule>
  </conditionalFormatting>
  <conditionalFormatting sqref="CL8:CO8">
    <cfRule type="expression" dxfId="1773" priority="259">
      <formula>$F$8=""</formula>
    </cfRule>
  </conditionalFormatting>
  <conditionalFormatting sqref="CI9:CO9">
    <cfRule type="expression" dxfId="1772" priority="258">
      <formula>$C$9=""</formula>
    </cfRule>
  </conditionalFormatting>
  <conditionalFormatting sqref="CU8:CZ9">
    <cfRule type="expression" dxfId="1771" priority="257">
      <formula>$O$8=""</formula>
    </cfRule>
  </conditionalFormatting>
  <conditionalFormatting sqref="CI10:CQ10">
    <cfRule type="expression" dxfId="1770" priority="256">
      <formula>$C$10=""</formula>
    </cfRule>
  </conditionalFormatting>
  <conditionalFormatting sqref="CT10:CU10">
    <cfRule type="expression" dxfId="1769" priority="255">
      <formula>$N$10=""</formula>
    </cfRule>
  </conditionalFormatting>
  <conditionalFormatting sqref="CL15 CQ14">
    <cfRule type="expression" dxfId="1768" priority="254">
      <formula>AND($F$15="",$K$14="")</formula>
    </cfRule>
  </conditionalFormatting>
  <conditionalFormatting sqref="CR15:CZ15">
    <cfRule type="expression" dxfId="1767" priority="253">
      <formula>AND($K$14&lt;&gt;"",$L$15="",$P$15="",$R$15="")</formula>
    </cfRule>
  </conditionalFormatting>
  <conditionalFormatting sqref="CK28:CM28">
    <cfRule type="expression" dxfId="1766" priority="249">
      <formula>$E$28=""</formula>
    </cfRule>
  </conditionalFormatting>
  <conditionalFormatting sqref="CN28:CO28">
    <cfRule type="expression" dxfId="1765" priority="248">
      <formula>$H$28=""</formula>
    </cfRule>
  </conditionalFormatting>
  <conditionalFormatting sqref="CU26:CZ27">
    <cfRule type="expression" dxfId="1764" priority="247">
      <formula>$O$26=""</formula>
    </cfRule>
  </conditionalFormatting>
  <conditionalFormatting sqref="CU28:CZ28">
    <cfRule type="expression" dxfId="1763" priority="246">
      <formula>$O$28=""</formula>
    </cfRule>
  </conditionalFormatting>
  <conditionalFormatting sqref="CL37:CO37">
    <cfRule type="expression" dxfId="1762" priority="237">
      <formula>$F$37=""</formula>
    </cfRule>
  </conditionalFormatting>
  <conditionalFormatting sqref="CM27:CQ27">
    <cfRule type="expression" dxfId="1761" priority="250">
      <formula>AND($C$27="■その他",$G$27="")</formula>
    </cfRule>
  </conditionalFormatting>
  <conditionalFormatting sqref="CP33">
    <cfRule type="expression" dxfId="1760" priority="244">
      <formula>AND($H$33="■有",$J$33="")</formula>
    </cfRule>
  </conditionalFormatting>
  <conditionalFormatting sqref="CL34:CO34">
    <cfRule type="expression" dxfId="1759" priority="243">
      <formula>AND($H$33="■有",$F$34="")</formula>
    </cfRule>
  </conditionalFormatting>
  <conditionalFormatting sqref="CQ34:CS34">
    <cfRule type="expression" dxfId="1758" priority="242">
      <formula>AND($H$33="■有",$K$34="")</formula>
    </cfRule>
  </conditionalFormatting>
  <conditionalFormatting sqref="CV34:CZ34">
    <cfRule type="expression" dxfId="1757" priority="241">
      <formula>AND($H$33="■有",$P$34="")</formula>
    </cfRule>
  </conditionalFormatting>
  <conditionalFormatting sqref="CQ37:CS37">
    <cfRule type="expression" dxfId="1756" priority="236">
      <formula>AND($F$37&lt;&gt;"同居家族①と同じ",$F$37&lt;&gt;"同居家族②と同じ",$F$37="")</formula>
    </cfRule>
  </conditionalFormatting>
  <conditionalFormatting sqref="CV37:CZ37">
    <cfRule type="expression" dxfId="1755" priority="235">
      <formula>AND($F$37&lt;&gt;"同居家族①と同じ",$F$37&lt;&gt;"同居家族②と同じ",$P$37="")</formula>
    </cfRule>
  </conditionalFormatting>
  <conditionalFormatting sqref="CT52:CX52">
    <cfRule type="expression" dxfId="1754" priority="230">
      <formula>AND($J$52="■有",$N$52="")</formula>
    </cfRule>
  </conditionalFormatting>
  <conditionalFormatting sqref="CL55:CO55">
    <cfRule type="expression" dxfId="1753" priority="227">
      <formula>$F$55=""</formula>
    </cfRule>
  </conditionalFormatting>
  <conditionalFormatting sqref="CQ39:CS39">
    <cfRule type="expression" dxfId="1752" priority="226">
      <formula>AND($F$39&lt;&gt;"",$F$39&lt;&gt;"同居家族①と同じ",$F$39&lt;&gt;"同居家族②と同じ",$K$39="")</formula>
    </cfRule>
  </conditionalFormatting>
  <conditionalFormatting sqref="CV39:CZ39">
    <cfRule type="expression" dxfId="1751" priority="225">
      <formula>AND($F$39&lt;&gt;"",$F$39&lt;&gt;"同居家族①と同じ",$F$39&lt;&gt;"同居家族②と同じ",$P$39="")</formula>
    </cfRule>
  </conditionalFormatting>
  <conditionalFormatting sqref="CL63:CP63">
    <cfRule type="expression" dxfId="1750" priority="222">
      <formula>$F$63=""</formula>
    </cfRule>
  </conditionalFormatting>
  <conditionalFormatting sqref="CV63:CZ63">
    <cfRule type="expression" dxfId="1749" priority="221">
      <formula>$P$63=""</formula>
    </cfRule>
  </conditionalFormatting>
  <conditionalFormatting sqref="CK48:CY48">
    <cfRule type="expression" dxfId="1748" priority="233">
      <formula>AND($A$48="■その他",$E$48="")</formula>
    </cfRule>
  </conditionalFormatting>
  <conditionalFormatting sqref="DP4:DU4">
    <cfRule type="expression" dxfId="1747" priority="220">
      <formula>$O$4=""</formula>
    </cfRule>
  </conditionalFormatting>
  <conditionalFormatting sqref="DG5:DO5">
    <cfRule type="expression" dxfId="1746" priority="219">
      <formula>$F$5=""</formula>
    </cfRule>
  </conditionalFormatting>
  <conditionalFormatting sqref="DG6:DO6">
    <cfRule type="expression" dxfId="1745" priority="218">
      <formula>$F$6=""</formula>
    </cfRule>
  </conditionalFormatting>
  <conditionalFormatting sqref="DG7:DO7">
    <cfRule type="expression" dxfId="1744" priority="217">
      <formula>$F$7=""</formula>
    </cfRule>
  </conditionalFormatting>
  <conditionalFormatting sqref="DG8:DJ8">
    <cfRule type="expression" dxfId="1743" priority="215">
      <formula>$F$8=""</formula>
    </cfRule>
  </conditionalFormatting>
  <conditionalFormatting sqref="DD9:DJ9">
    <cfRule type="expression" dxfId="1742" priority="214">
      <formula>$C$9=""</formula>
    </cfRule>
  </conditionalFormatting>
  <conditionalFormatting sqref="DP8:DU9">
    <cfRule type="expression" dxfId="1741" priority="213">
      <formula>$O$8=""</formula>
    </cfRule>
  </conditionalFormatting>
  <conditionalFormatting sqref="DD10:DL10">
    <cfRule type="expression" dxfId="1740" priority="212">
      <formula>$C$10=""</formula>
    </cfRule>
  </conditionalFormatting>
  <conditionalFormatting sqref="DO10:DP10">
    <cfRule type="expression" dxfId="1739" priority="211">
      <formula>$N$10=""</formula>
    </cfRule>
  </conditionalFormatting>
  <conditionalFormatting sqref="DG15 DL14">
    <cfRule type="expression" dxfId="1738" priority="210">
      <formula>AND($F$15="",$K$14="")</formula>
    </cfRule>
  </conditionalFormatting>
  <conditionalFormatting sqref="DM15:DU15">
    <cfRule type="expression" dxfId="1737" priority="209">
      <formula>AND($K$14&lt;&gt;"",$L$15="",$P$15="",$R$15="")</formula>
    </cfRule>
  </conditionalFormatting>
  <conditionalFormatting sqref="DF28:DH28">
    <cfRule type="expression" dxfId="1736" priority="205">
      <formula>$E$28=""</formula>
    </cfRule>
  </conditionalFormatting>
  <conditionalFormatting sqref="DI28:DJ28">
    <cfRule type="expression" dxfId="1735" priority="204">
      <formula>$H$28=""</formula>
    </cfRule>
  </conditionalFormatting>
  <conditionalFormatting sqref="DP26:DU27">
    <cfRule type="expression" dxfId="1734" priority="203">
      <formula>$O$26=""</formula>
    </cfRule>
  </conditionalFormatting>
  <conditionalFormatting sqref="DP28:DU28">
    <cfRule type="expression" dxfId="1733" priority="202">
      <formula>$O$28=""</formula>
    </cfRule>
  </conditionalFormatting>
  <conditionalFormatting sqref="DG37:DJ37">
    <cfRule type="expression" dxfId="1732" priority="193">
      <formula>$F$37=""</formula>
    </cfRule>
  </conditionalFormatting>
  <conditionalFormatting sqref="DH27:DL27">
    <cfRule type="expression" dxfId="1731" priority="206">
      <formula>AND($C$27="■その他",$G$27="")</formula>
    </cfRule>
  </conditionalFormatting>
  <conditionalFormatting sqref="DK33">
    <cfRule type="expression" dxfId="1730" priority="200">
      <formula>AND($H$33="■有",$J$33="")</formula>
    </cfRule>
  </conditionalFormatting>
  <conditionalFormatting sqref="DG34:DJ34">
    <cfRule type="expression" dxfId="1729" priority="199">
      <formula>AND($H$33="■有",$F$34="")</formula>
    </cfRule>
  </conditionalFormatting>
  <conditionalFormatting sqref="DL34:DN34">
    <cfRule type="expression" dxfId="1728" priority="198">
      <formula>AND($H$33="■有",$K$34="")</formula>
    </cfRule>
  </conditionalFormatting>
  <conditionalFormatting sqref="DQ34:DU34">
    <cfRule type="expression" dxfId="1727" priority="197">
      <formula>AND($H$33="■有",$P$34="")</formula>
    </cfRule>
  </conditionalFormatting>
  <conditionalFormatting sqref="DL37:DN37">
    <cfRule type="expression" dxfId="1726" priority="192">
      <formula>AND($F$37&lt;&gt;"同居家族①と同じ",$F$37&lt;&gt;"同居家族②と同じ",$F$37="")</formula>
    </cfRule>
  </conditionalFormatting>
  <conditionalFormatting sqref="DQ37:DU37">
    <cfRule type="expression" dxfId="1725" priority="191">
      <formula>AND($F$37&lt;&gt;"同居家族①と同じ",$F$37&lt;&gt;"同居家族②と同じ",$P$37="")</formula>
    </cfRule>
  </conditionalFormatting>
  <conditionalFormatting sqref="DO52:DS52">
    <cfRule type="expression" dxfId="1724" priority="186">
      <formula>AND($J$52="■有",$N$52="")</formula>
    </cfRule>
  </conditionalFormatting>
  <conditionalFormatting sqref="DG55:DJ55">
    <cfRule type="expression" dxfId="1723" priority="183">
      <formula>$F$55=""</formula>
    </cfRule>
  </conditionalFormatting>
  <conditionalFormatting sqref="DL39:DN39">
    <cfRule type="expression" dxfId="1722" priority="182">
      <formula>AND($F$39&lt;&gt;"",$F$39&lt;&gt;"同居家族①と同じ",$F$39&lt;&gt;"同居家族②と同じ",$K$39="")</formula>
    </cfRule>
  </conditionalFormatting>
  <conditionalFormatting sqref="DQ39:DU39">
    <cfRule type="expression" dxfId="1721" priority="181">
      <formula>AND($F$39&lt;&gt;"",$F$39&lt;&gt;"同居家族①と同じ",$F$39&lt;&gt;"同居家族②と同じ",$P$39="")</formula>
    </cfRule>
  </conditionalFormatting>
  <conditionalFormatting sqref="DG63:DK63">
    <cfRule type="expression" dxfId="1720" priority="178">
      <formula>$F$63=""</formula>
    </cfRule>
  </conditionalFormatting>
  <conditionalFormatting sqref="DQ63:DU63">
    <cfRule type="expression" dxfId="1719" priority="177">
      <formula>$P$63=""</formula>
    </cfRule>
  </conditionalFormatting>
  <conditionalFormatting sqref="DF48:DT48">
    <cfRule type="expression" dxfId="1718" priority="189">
      <formula>AND($A$48="■その他",$E$48="")</formula>
    </cfRule>
  </conditionalFormatting>
  <conditionalFormatting sqref="EK4:EP4">
    <cfRule type="expression" dxfId="1717" priority="176">
      <formula>$O$4=""</formula>
    </cfRule>
  </conditionalFormatting>
  <conditionalFormatting sqref="EB5:EJ5">
    <cfRule type="expression" dxfId="1716" priority="175">
      <formula>$F$5=""</formula>
    </cfRule>
  </conditionalFormatting>
  <conditionalFormatting sqref="EB6:EJ6">
    <cfRule type="expression" dxfId="1715" priority="174">
      <formula>$F$6=""</formula>
    </cfRule>
  </conditionalFormatting>
  <conditionalFormatting sqref="EB7:EJ7">
    <cfRule type="expression" dxfId="1714" priority="173">
      <formula>$F$7=""</formula>
    </cfRule>
  </conditionalFormatting>
  <conditionalFormatting sqref="EB8:EE8">
    <cfRule type="expression" dxfId="1713" priority="171">
      <formula>$F$8=""</formula>
    </cfRule>
  </conditionalFormatting>
  <conditionalFormatting sqref="DY9:EE9">
    <cfRule type="expression" dxfId="1712" priority="170">
      <formula>$C$9=""</formula>
    </cfRule>
  </conditionalFormatting>
  <conditionalFormatting sqref="EK8:EP9">
    <cfRule type="expression" dxfId="1711" priority="169">
      <formula>$O$8=""</formula>
    </cfRule>
  </conditionalFormatting>
  <conditionalFormatting sqref="DY10:EG10">
    <cfRule type="expression" dxfId="1710" priority="168">
      <formula>$C$10=""</formula>
    </cfRule>
  </conditionalFormatting>
  <conditionalFormatting sqref="EJ10:EK10">
    <cfRule type="expression" dxfId="1709" priority="167">
      <formula>$N$10=""</formula>
    </cfRule>
  </conditionalFormatting>
  <conditionalFormatting sqref="EB15 EG14">
    <cfRule type="expression" dxfId="1708" priority="166">
      <formula>AND($F$15="",$K$14="")</formula>
    </cfRule>
  </conditionalFormatting>
  <conditionalFormatting sqref="EH15:EP15">
    <cfRule type="expression" dxfId="1707" priority="165">
      <formula>AND($K$14&lt;&gt;"",$L$15="",$P$15="",$R$15="")</formula>
    </cfRule>
  </conditionalFormatting>
  <conditionalFormatting sqref="EA28:EC28">
    <cfRule type="expression" dxfId="1706" priority="161">
      <formula>$E$28=""</formula>
    </cfRule>
  </conditionalFormatting>
  <conditionalFormatting sqref="ED28:EE28">
    <cfRule type="expression" dxfId="1705" priority="160">
      <formula>$H$28=""</formula>
    </cfRule>
  </conditionalFormatting>
  <conditionalFormatting sqref="EK26:EP27">
    <cfRule type="expression" dxfId="1704" priority="159">
      <formula>$O$26=""</formula>
    </cfRule>
  </conditionalFormatting>
  <conditionalFormatting sqref="EK28:EP28">
    <cfRule type="expression" dxfId="1703" priority="158">
      <formula>$O$28=""</formula>
    </cfRule>
  </conditionalFormatting>
  <conditionalFormatting sqref="EB37:EE37">
    <cfRule type="expression" dxfId="1702" priority="149">
      <formula>$F$37=""</formula>
    </cfRule>
  </conditionalFormatting>
  <conditionalFormatting sqref="EC27:EG27">
    <cfRule type="expression" dxfId="1701" priority="162">
      <formula>AND($C$27="■その他",$G$27="")</formula>
    </cfRule>
  </conditionalFormatting>
  <conditionalFormatting sqref="EF33">
    <cfRule type="expression" dxfId="1700" priority="156">
      <formula>AND($H$33="■有",$J$33="")</formula>
    </cfRule>
  </conditionalFormatting>
  <conditionalFormatting sqref="EB34:EE34">
    <cfRule type="expression" dxfId="1699" priority="155">
      <formula>AND($H$33="■有",$F$34="")</formula>
    </cfRule>
  </conditionalFormatting>
  <conditionalFormatting sqref="EG34:EI34">
    <cfRule type="expression" dxfId="1698" priority="154">
      <formula>AND($H$33="■有",$K$34="")</formula>
    </cfRule>
  </conditionalFormatting>
  <conditionalFormatting sqref="EL34:EP34">
    <cfRule type="expression" dxfId="1697" priority="153">
      <formula>AND($H$33="■有",$P$34="")</formula>
    </cfRule>
  </conditionalFormatting>
  <conditionalFormatting sqref="EG37:EI37">
    <cfRule type="expression" dxfId="1696" priority="148">
      <formula>AND($F$37&lt;&gt;"同居家族①と同じ",$F$37&lt;&gt;"同居家族②と同じ",$F$37="")</formula>
    </cfRule>
  </conditionalFormatting>
  <conditionalFormatting sqref="EL37:EP37">
    <cfRule type="expression" dxfId="1695" priority="147">
      <formula>AND($F$37&lt;&gt;"同居家族①と同じ",$F$37&lt;&gt;"同居家族②と同じ",$P$37="")</formula>
    </cfRule>
  </conditionalFormatting>
  <conditionalFormatting sqref="EJ52:EN52">
    <cfRule type="expression" dxfId="1694" priority="142">
      <formula>AND($J$52="■有",$N$52="")</formula>
    </cfRule>
  </conditionalFormatting>
  <conditionalFormatting sqref="EB55:EE55">
    <cfRule type="expression" dxfId="1693" priority="139">
      <formula>$F$55=""</formula>
    </cfRule>
  </conditionalFormatting>
  <conditionalFormatting sqref="EG39:EI39">
    <cfRule type="expression" dxfId="1692" priority="138">
      <formula>AND($F$39&lt;&gt;"",$F$39&lt;&gt;"同居家族①と同じ",$F$39&lt;&gt;"同居家族②と同じ",$K$39="")</formula>
    </cfRule>
  </conditionalFormatting>
  <conditionalFormatting sqref="EL39:EP39">
    <cfRule type="expression" dxfId="1691" priority="137">
      <formula>AND($F$39&lt;&gt;"",$F$39&lt;&gt;"同居家族①と同じ",$F$39&lt;&gt;"同居家族②と同じ",$P$39="")</formula>
    </cfRule>
  </conditionalFormatting>
  <conditionalFormatting sqref="EB63:EF63">
    <cfRule type="expression" dxfId="1690" priority="134">
      <formula>$F$63=""</formula>
    </cfRule>
  </conditionalFormatting>
  <conditionalFormatting sqref="EL63:EP63">
    <cfRule type="expression" dxfId="1689" priority="133">
      <formula>$P$63=""</formula>
    </cfRule>
  </conditionalFormatting>
  <conditionalFormatting sqref="EA48:EO48">
    <cfRule type="expression" dxfId="1688" priority="145">
      <formula>AND($A$48="■その他",$E$48="")</formula>
    </cfRule>
  </conditionalFormatting>
  <conditionalFormatting sqref="FF4:FK4">
    <cfRule type="expression" dxfId="1687" priority="132">
      <formula>$O$4=""</formula>
    </cfRule>
  </conditionalFormatting>
  <conditionalFormatting sqref="EW5:FE5">
    <cfRule type="expression" dxfId="1686" priority="131">
      <formula>$F$5=""</formula>
    </cfRule>
  </conditionalFormatting>
  <conditionalFormatting sqref="EW6:FE6">
    <cfRule type="expression" dxfId="1685" priority="130">
      <formula>$F$6=""</formula>
    </cfRule>
  </conditionalFormatting>
  <conditionalFormatting sqref="EW7:FE7">
    <cfRule type="expression" dxfId="1684" priority="129">
      <formula>$F$7=""</formula>
    </cfRule>
  </conditionalFormatting>
  <conditionalFormatting sqref="EW8:EZ8">
    <cfRule type="expression" dxfId="1683" priority="127">
      <formula>$F$8=""</formula>
    </cfRule>
  </conditionalFormatting>
  <conditionalFormatting sqref="ET9:EZ9">
    <cfRule type="expression" dxfId="1682" priority="126">
      <formula>$C$9=""</formula>
    </cfRule>
  </conditionalFormatting>
  <conditionalFormatting sqref="FF8:FK9">
    <cfRule type="expression" dxfId="1681" priority="125">
      <formula>$O$8=""</formula>
    </cfRule>
  </conditionalFormatting>
  <conditionalFormatting sqref="ET10:FB10">
    <cfRule type="expression" dxfId="1680" priority="124">
      <formula>$C$10=""</formula>
    </cfRule>
  </conditionalFormatting>
  <conditionalFormatting sqref="FE10:FF10">
    <cfRule type="expression" dxfId="1679" priority="123">
      <formula>$N$10=""</formula>
    </cfRule>
  </conditionalFormatting>
  <conditionalFormatting sqref="EW15 FB14">
    <cfRule type="expression" dxfId="1678" priority="122">
      <formula>AND($F$15="",$K$14="")</formula>
    </cfRule>
  </conditionalFormatting>
  <conditionalFormatting sqref="FC15:FK15">
    <cfRule type="expression" dxfId="1677" priority="121">
      <formula>AND($K$14&lt;&gt;"",$L$15="",$P$15="",$R$15="")</formula>
    </cfRule>
  </conditionalFormatting>
  <conditionalFormatting sqref="EV28:EX28">
    <cfRule type="expression" dxfId="1676" priority="117">
      <formula>$E$28=""</formula>
    </cfRule>
  </conditionalFormatting>
  <conditionalFormatting sqref="EY28:EZ28">
    <cfRule type="expression" dxfId="1675" priority="116">
      <formula>$H$28=""</formula>
    </cfRule>
  </conditionalFormatting>
  <conditionalFormatting sqref="FF26:FK27">
    <cfRule type="expression" dxfId="1674" priority="115">
      <formula>$O$26=""</formula>
    </cfRule>
  </conditionalFormatting>
  <conditionalFormatting sqref="FF28:FK28">
    <cfRule type="expression" dxfId="1673" priority="114">
      <formula>$O$28=""</formula>
    </cfRule>
  </conditionalFormatting>
  <conditionalFormatting sqref="EW37:EZ37">
    <cfRule type="expression" dxfId="1672" priority="105">
      <formula>$F$37=""</formula>
    </cfRule>
  </conditionalFormatting>
  <conditionalFormatting sqref="EX27:FB27">
    <cfRule type="expression" dxfId="1671" priority="118">
      <formula>AND($C$27="■その他",$G$27="")</formula>
    </cfRule>
  </conditionalFormatting>
  <conditionalFormatting sqref="FA33">
    <cfRule type="expression" dxfId="1670" priority="112">
      <formula>AND($H$33="■有",$J$33="")</formula>
    </cfRule>
  </conditionalFormatting>
  <conditionalFormatting sqref="EW34:EZ34">
    <cfRule type="expression" dxfId="1669" priority="111">
      <formula>AND($H$33="■有",$F$34="")</formula>
    </cfRule>
  </conditionalFormatting>
  <conditionalFormatting sqref="FB34:FD34">
    <cfRule type="expression" dxfId="1668" priority="110">
      <formula>AND($H$33="■有",$K$34="")</formula>
    </cfRule>
  </conditionalFormatting>
  <conditionalFormatting sqref="FG34:FK34">
    <cfRule type="expression" dxfId="1667" priority="109">
      <formula>AND($H$33="■有",$P$34="")</formula>
    </cfRule>
  </conditionalFormatting>
  <conditionalFormatting sqref="FB37:FD37">
    <cfRule type="expression" dxfId="1666" priority="104">
      <formula>AND($F$37&lt;&gt;"同居家族①と同じ",$F$37&lt;&gt;"同居家族②と同じ",$F$37="")</formula>
    </cfRule>
  </conditionalFormatting>
  <conditionalFormatting sqref="FG37:FK37">
    <cfRule type="expression" dxfId="1665" priority="103">
      <formula>AND($F$37&lt;&gt;"同居家族①と同じ",$F$37&lt;&gt;"同居家族②と同じ",$P$37="")</formula>
    </cfRule>
  </conditionalFormatting>
  <conditionalFormatting sqref="FE52:FI52">
    <cfRule type="expression" dxfId="1664" priority="98">
      <formula>AND($J$52="■有",$N$52="")</formula>
    </cfRule>
  </conditionalFormatting>
  <conditionalFormatting sqref="EW55:EZ55">
    <cfRule type="expression" dxfId="1663" priority="95">
      <formula>$F$55=""</formula>
    </cfRule>
  </conditionalFormatting>
  <conditionalFormatting sqref="FB39:FD39">
    <cfRule type="expression" dxfId="1662" priority="94">
      <formula>AND($F$39&lt;&gt;"",$F$39&lt;&gt;"同居家族①と同じ",$F$39&lt;&gt;"同居家族②と同じ",$K$39="")</formula>
    </cfRule>
  </conditionalFormatting>
  <conditionalFormatting sqref="FG39:FK39">
    <cfRule type="expression" dxfId="1661" priority="93">
      <formula>AND($F$39&lt;&gt;"",$F$39&lt;&gt;"同居家族①と同じ",$F$39&lt;&gt;"同居家族②と同じ",$P$39="")</formula>
    </cfRule>
  </conditionalFormatting>
  <conditionalFormatting sqref="EW63:FA63">
    <cfRule type="expression" dxfId="1660" priority="90">
      <formula>$F$63=""</formula>
    </cfRule>
  </conditionalFormatting>
  <conditionalFormatting sqref="FG63:FK63">
    <cfRule type="expression" dxfId="1659" priority="89">
      <formula>$P$63=""</formula>
    </cfRule>
  </conditionalFormatting>
  <conditionalFormatting sqref="EV48:FJ48">
    <cfRule type="expression" dxfId="1658" priority="101">
      <formula>AND($A$48="■その他",$E$48="")</formula>
    </cfRule>
  </conditionalFormatting>
  <conditionalFormatting sqref="GA4:GF4">
    <cfRule type="expression" dxfId="1657" priority="88">
      <formula>$O$4=""</formula>
    </cfRule>
  </conditionalFormatting>
  <conditionalFormatting sqref="FR5:FZ5">
    <cfRule type="expression" dxfId="1656" priority="87">
      <formula>$F$5=""</formula>
    </cfRule>
  </conditionalFormatting>
  <conditionalFormatting sqref="FR6:FZ6">
    <cfRule type="expression" dxfId="1655" priority="86">
      <formula>$F$6=""</formula>
    </cfRule>
  </conditionalFormatting>
  <conditionalFormatting sqref="FR7:FZ7">
    <cfRule type="expression" dxfId="1654" priority="85">
      <formula>$F$7=""</formula>
    </cfRule>
  </conditionalFormatting>
  <conditionalFormatting sqref="FR8:FU8">
    <cfRule type="expression" dxfId="1653" priority="83">
      <formula>$F$8=""</formula>
    </cfRule>
  </conditionalFormatting>
  <conditionalFormatting sqref="FO9:FU9">
    <cfRule type="expression" dxfId="1652" priority="82">
      <formula>$C$9=""</formula>
    </cfRule>
  </conditionalFormatting>
  <conditionalFormatting sqref="GA8:GF9">
    <cfRule type="expression" dxfId="1651" priority="81">
      <formula>$O$8=""</formula>
    </cfRule>
  </conditionalFormatting>
  <conditionalFormatting sqref="FO10:FW10">
    <cfRule type="expression" dxfId="1650" priority="80">
      <formula>$C$10=""</formula>
    </cfRule>
  </conditionalFormatting>
  <conditionalFormatting sqref="FZ10:GA10">
    <cfRule type="expression" dxfId="1649" priority="79">
      <formula>$N$10=""</formula>
    </cfRule>
  </conditionalFormatting>
  <conditionalFormatting sqref="FR15 FW14">
    <cfRule type="expression" dxfId="1648" priority="78">
      <formula>AND($F$15="",$K$14="")</formula>
    </cfRule>
  </conditionalFormatting>
  <conditionalFormatting sqref="FX15:GF15">
    <cfRule type="expression" dxfId="1647" priority="77">
      <formula>AND($K$14&lt;&gt;"",$L$15="",$P$15="",$R$15="")</formula>
    </cfRule>
  </conditionalFormatting>
  <conditionalFormatting sqref="FQ28:FS28">
    <cfRule type="expression" dxfId="1646" priority="73">
      <formula>$E$28=""</formula>
    </cfRule>
  </conditionalFormatting>
  <conditionalFormatting sqref="FT28:FU28">
    <cfRule type="expression" dxfId="1645" priority="72">
      <formula>$H$28=""</formula>
    </cfRule>
  </conditionalFormatting>
  <conditionalFormatting sqref="GA26:GF27">
    <cfRule type="expression" dxfId="1644" priority="71">
      <formula>$O$26=""</formula>
    </cfRule>
  </conditionalFormatting>
  <conditionalFormatting sqref="GA28:GF28">
    <cfRule type="expression" dxfId="1643" priority="70">
      <formula>$O$28=""</formula>
    </cfRule>
  </conditionalFormatting>
  <conditionalFormatting sqref="FR37:FU37">
    <cfRule type="expression" dxfId="1642" priority="61">
      <formula>$F$37=""</formula>
    </cfRule>
  </conditionalFormatting>
  <conditionalFormatting sqref="FS27:FW27">
    <cfRule type="expression" dxfId="1641" priority="74">
      <formula>AND($C$27="■その他",$G$27="")</formula>
    </cfRule>
  </conditionalFormatting>
  <conditionalFormatting sqref="FV33">
    <cfRule type="expression" dxfId="1640" priority="68">
      <formula>AND($H$33="■有",$J$33="")</formula>
    </cfRule>
  </conditionalFormatting>
  <conditionalFormatting sqref="FR34:FU34">
    <cfRule type="expression" dxfId="1639" priority="67">
      <formula>AND($H$33="■有",$F$34="")</formula>
    </cfRule>
  </conditionalFormatting>
  <conditionalFormatting sqref="FW34:FY34">
    <cfRule type="expression" dxfId="1638" priority="66">
      <formula>AND($H$33="■有",$K$34="")</formula>
    </cfRule>
  </conditionalFormatting>
  <conditionalFormatting sqref="GB34:GF34">
    <cfRule type="expression" dxfId="1637" priority="65">
      <formula>AND($H$33="■有",$P$34="")</formula>
    </cfRule>
  </conditionalFormatting>
  <conditionalFormatting sqref="FW37:FY37">
    <cfRule type="expression" dxfId="1636" priority="60">
      <formula>AND($F$37&lt;&gt;"同居家族①と同じ",$F$37&lt;&gt;"同居家族②と同じ",$F$37="")</formula>
    </cfRule>
  </conditionalFormatting>
  <conditionalFormatting sqref="GB37:GF37">
    <cfRule type="expression" dxfId="1635" priority="59">
      <formula>AND($F$37&lt;&gt;"同居家族①と同じ",$F$37&lt;&gt;"同居家族②と同じ",$P$37="")</formula>
    </cfRule>
  </conditionalFormatting>
  <conditionalFormatting sqref="FZ52:GD52">
    <cfRule type="expression" dxfId="1634" priority="54">
      <formula>AND($J$52="■有",$N$52="")</formula>
    </cfRule>
  </conditionalFormatting>
  <conditionalFormatting sqref="FR55:FU55">
    <cfRule type="expression" dxfId="1633" priority="51">
      <formula>$F$55=""</formula>
    </cfRule>
  </conditionalFormatting>
  <conditionalFormatting sqref="FW39:FY39">
    <cfRule type="expression" dxfId="1632" priority="50">
      <formula>AND($F$39&lt;&gt;"",$F$39&lt;&gt;"同居家族①と同じ",$F$39&lt;&gt;"同居家族②と同じ",$K$39="")</formula>
    </cfRule>
  </conditionalFormatting>
  <conditionalFormatting sqref="GB39:GF39">
    <cfRule type="expression" dxfId="1631" priority="49">
      <formula>AND($F$39&lt;&gt;"",$F$39&lt;&gt;"同居家族①と同じ",$F$39&lt;&gt;"同居家族②と同じ",$P$39="")</formula>
    </cfRule>
  </conditionalFormatting>
  <conditionalFormatting sqref="FR63:FV63">
    <cfRule type="expression" dxfId="1630" priority="46">
      <formula>$F$63=""</formula>
    </cfRule>
  </conditionalFormatting>
  <conditionalFormatting sqref="GB63:GF63">
    <cfRule type="expression" dxfId="1629" priority="45">
      <formula>$P$63=""</formula>
    </cfRule>
  </conditionalFormatting>
  <conditionalFormatting sqref="FQ48:GE48">
    <cfRule type="expression" dxfId="1628" priority="57">
      <formula>AND($A$48="■その他",$E$48="")</formula>
    </cfRule>
  </conditionalFormatting>
  <conditionalFormatting sqref="GV4:HA4">
    <cfRule type="expression" dxfId="1627" priority="44">
      <formula>$O$4=""</formula>
    </cfRule>
  </conditionalFormatting>
  <conditionalFormatting sqref="GM5:GU5">
    <cfRule type="expression" dxfId="1626" priority="43">
      <formula>$F$5=""</formula>
    </cfRule>
  </conditionalFormatting>
  <conditionalFormatting sqref="GM6:GU6">
    <cfRule type="expression" dxfId="1625" priority="42">
      <formula>$F$6=""</formula>
    </cfRule>
  </conditionalFormatting>
  <conditionalFormatting sqref="GM7:GU7">
    <cfRule type="expression" dxfId="1624" priority="41">
      <formula>$F$7=""</formula>
    </cfRule>
  </conditionalFormatting>
  <conditionalFormatting sqref="GM8:GP8">
    <cfRule type="expression" dxfId="1623" priority="39">
      <formula>$F$8=""</formula>
    </cfRule>
  </conditionalFormatting>
  <conditionalFormatting sqref="GJ9:GP9">
    <cfRule type="expression" dxfId="1622" priority="38">
      <formula>$C$9=""</formula>
    </cfRule>
  </conditionalFormatting>
  <conditionalFormatting sqref="GV8:HA9">
    <cfRule type="expression" dxfId="1621" priority="37">
      <formula>$O$8=""</formula>
    </cfRule>
  </conditionalFormatting>
  <conditionalFormatting sqref="GJ10:GR10">
    <cfRule type="expression" dxfId="1620" priority="36">
      <formula>$C$10=""</formula>
    </cfRule>
  </conditionalFormatting>
  <conditionalFormatting sqref="GU10:GV10">
    <cfRule type="expression" dxfId="1619" priority="35">
      <formula>$N$10=""</formula>
    </cfRule>
  </conditionalFormatting>
  <conditionalFormatting sqref="GM15 GR14">
    <cfRule type="expression" dxfId="1618" priority="34">
      <formula>AND($F$15="",$K$14="")</formula>
    </cfRule>
  </conditionalFormatting>
  <conditionalFormatting sqref="GS15:HA15">
    <cfRule type="expression" dxfId="1617" priority="33">
      <formula>AND($K$14&lt;&gt;"",$L$15="",$P$15="",$R$15="")</formula>
    </cfRule>
  </conditionalFormatting>
  <conditionalFormatting sqref="GL28:GN28">
    <cfRule type="expression" dxfId="1616" priority="29">
      <formula>$E$28=""</formula>
    </cfRule>
  </conditionalFormatting>
  <conditionalFormatting sqref="GO28:GP28">
    <cfRule type="expression" dxfId="1615" priority="28">
      <formula>$H$28=""</formula>
    </cfRule>
  </conditionalFormatting>
  <conditionalFormatting sqref="GV26:HA27">
    <cfRule type="expression" dxfId="1614" priority="27">
      <formula>$O$26=""</formula>
    </cfRule>
  </conditionalFormatting>
  <conditionalFormatting sqref="GV28:HA28">
    <cfRule type="expression" dxfId="1613" priority="26">
      <formula>$O$28=""</formula>
    </cfRule>
  </conditionalFormatting>
  <conditionalFormatting sqref="GM37:GP37">
    <cfRule type="expression" dxfId="1612" priority="17">
      <formula>$F$37=""</formula>
    </cfRule>
  </conditionalFormatting>
  <conditionalFormatting sqref="GN27:GR27">
    <cfRule type="expression" dxfId="1611" priority="30">
      <formula>AND($C$27="■その他",$G$27="")</formula>
    </cfRule>
  </conditionalFormatting>
  <conditionalFormatting sqref="GQ33">
    <cfRule type="expression" dxfId="1610" priority="24">
      <formula>AND($H$33="■有",$J$33="")</formula>
    </cfRule>
  </conditionalFormatting>
  <conditionalFormatting sqref="GM34:GP34">
    <cfRule type="expression" dxfId="1609" priority="23">
      <formula>AND($H$33="■有",$F$34="")</formula>
    </cfRule>
  </conditionalFormatting>
  <conditionalFormatting sqref="GR34:GT34">
    <cfRule type="expression" dxfId="1608" priority="22">
      <formula>AND($H$33="■有",$K$34="")</formula>
    </cfRule>
  </conditionalFormatting>
  <conditionalFormatting sqref="GW34:HA34">
    <cfRule type="expression" dxfId="1607" priority="21">
      <formula>AND($H$33="■有",$P$34="")</formula>
    </cfRule>
  </conditionalFormatting>
  <conditionalFormatting sqref="GR37:GT37">
    <cfRule type="expression" dxfId="1606" priority="16">
      <formula>AND($F$37&lt;&gt;"同居家族①と同じ",$F$37&lt;&gt;"同居家族②と同じ",$F$37="")</formula>
    </cfRule>
  </conditionalFormatting>
  <conditionalFormatting sqref="GW37:HA37">
    <cfRule type="expression" dxfId="1605" priority="15">
      <formula>AND($F$37&lt;&gt;"同居家族①と同じ",$F$37&lt;&gt;"同居家族②と同じ",$P$37="")</formula>
    </cfRule>
  </conditionalFormatting>
  <conditionalFormatting sqref="GU52:GY52">
    <cfRule type="expression" dxfId="1604" priority="10">
      <formula>AND($J$52="■有",$N$52="")</formula>
    </cfRule>
  </conditionalFormatting>
  <conditionalFormatting sqref="GM55:GP55">
    <cfRule type="expression" dxfId="1603" priority="7">
      <formula>$F$55=""</formula>
    </cfRule>
  </conditionalFormatting>
  <conditionalFormatting sqref="GR39:GT39">
    <cfRule type="expression" dxfId="1602" priority="6">
      <formula>AND($F$39&lt;&gt;"",$F$39&lt;&gt;"同居家族①と同じ",$F$39&lt;&gt;"同居家族②と同じ",$K$39="")</formula>
    </cfRule>
  </conditionalFormatting>
  <conditionalFormatting sqref="GW39:HA39">
    <cfRule type="expression" dxfId="1601" priority="5">
      <formula>AND($F$39&lt;&gt;"",$F$39&lt;&gt;"同居家族①と同じ",$F$39&lt;&gt;"同居家族②と同じ",$P$39="")</formula>
    </cfRule>
  </conditionalFormatting>
  <conditionalFormatting sqref="GM63:GQ63">
    <cfRule type="expression" dxfId="1600" priority="2">
      <formula>$F$63=""</formula>
    </cfRule>
  </conditionalFormatting>
  <conditionalFormatting sqref="GW63:HA63">
    <cfRule type="expression" dxfId="1599" priority="1">
      <formula>$P$63=""</formula>
    </cfRule>
  </conditionalFormatting>
  <conditionalFormatting sqref="GL48:GZ48">
    <cfRule type="expression" dxfId="1598"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74CB00A8-F199-4984-B7E9-8EC8F6EFD395}">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0476ABE3-A6E9-4E37-9698-B4AEB350320D}">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D19DAB61-BDB3-49C1-B6DA-9BF68A20FC1D}">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CF41139D-DBFC-4C60-A9DB-094D037D42BF}">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2504CB15-3574-4627-B2CC-C9303C2678E5}">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77B0B4F0-9BE2-4450-A876-C368359DCE8B}">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392B7EDD-CF90-4F1B-8A39-8D83BE8EA0E7}">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D99F0154-E749-400D-9C83-FB447DD87CD6}">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D2FCB39B-C0FB-4289-B4AA-1BF8860EFDC2}">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D4C5B10D-8FFB-4E8F-98CA-9881B74FAC8B}">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79BD0927-FC2D-4D04-AE4C-0996B7C7A162}">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A90C5E2A-AE00-46C1-99CB-4FDE000C5342}">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59A0D1A0-8112-48AF-AC5E-C9D3E8E3B57B}">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110A848C-FD14-409A-A39C-A9340FAF2F9A}">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1ADF-3E79-4167-8EC2-ADBB24B4A733}">
  <dimension ref="A1:HB78"/>
  <sheetViews>
    <sheetView view="pageBreakPreview" zoomScale="40" zoomScaleNormal="55" zoomScaleSheetLayoutView="40" workbookViewId="0">
      <selection activeCell="GH3" sqref="GH3:HB73"/>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51</v>
      </c>
      <c r="C1" s="274" t="s">
        <v>284</v>
      </c>
      <c r="D1" s="274"/>
      <c r="E1" s="274"/>
      <c r="F1" s="274"/>
      <c r="G1" s="274"/>
      <c r="H1" s="274"/>
      <c r="I1" s="274"/>
      <c r="J1" s="274"/>
      <c r="K1" s="274"/>
      <c r="L1" s="274"/>
      <c r="M1" s="274"/>
      <c r="N1" s="274"/>
      <c r="O1" s="274"/>
      <c r="P1" s="274"/>
      <c r="Q1" s="274"/>
      <c r="R1" s="274"/>
      <c r="S1" s="274"/>
      <c r="T1" s="274"/>
      <c r="U1" s="274"/>
      <c r="V1" s="58">
        <f>A1+1</f>
        <v>52</v>
      </c>
      <c r="X1" s="274" t="s">
        <v>284</v>
      </c>
      <c r="Y1" s="274"/>
      <c r="Z1" s="274"/>
      <c r="AA1" s="274"/>
      <c r="AB1" s="274"/>
      <c r="AC1" s="274"/>
      <c r="AD1" s="274"/>
      <c r="AE1" s="274"/>
      <c r="AF1" s="274"/>
      <c r="AG1" s="274"/>
      <c r="AH1" s="274"/>
      <c r="AI1" s="274"/>
      <c r="AJ1" s="274"/>
      <c r="AK1" s="274"/>
      <c r="AL1" s="274"/>
      <c r="AM1" s="274"/>
      <c r="AN1" s="274"/>
      <c r="AO1" s="274"/>
      <c r="AP1" s="274"/>
      <c r="AQ1" s="58">
        <f>V1+1</f>
        <v>53</v>
      </c>
      <c r="AS1" s="274" t="s">
        <v>284</v>
      </c>
      <c r="AT1" s="274"/>
      <c r="AU1" s="274"/>
      <c r="AV1" s="274"/>
      <c r="AW1" s="274"/>
      <c r="AX1" s="274"/>
      <c r="AY1" s="274"/>
      <c r="AZ1" s="274"/>
      <c r="BA1" s="274"/>
      <c r="BB1" s="274"/>
      <c r="BC1" s="274"/>
      <c r="BD1" s="274"/>
      <c r="BE1" s="274"/>
      <c r="BF1" s="274"/>
      <c r="BG1" s="274"/>
      <c r="BH1" s="274"/>
      <c r="BI1" s="274"/>
      <c r="BJ1" s="274"/>
      <c r="BK1" s="274"/>
      <c r="BL1" s="58">
        <f>AQ1+1</f>
        <v>54</v>
      </c>
      <c r="BN1" s="274" t="s">
        <v>284</v>
      </c>
      <c r="BO1" s="274"/>
      <c r="BP1" s="274"/>
      <c r="BQ1" s="274"/>
      <c r="BR1" s="274"/>
      <c r="BS1" s="274"/>
      <c r="BT1" s="274"/>
      <c r="BU1" s="274"/>
      <c r="BV1" s="274"/>
      <c r="BW1" s="274"/>
      <c r="BX1" s="274"/>
      <c r="BY1" s="274"/>
      <c r="BZ1" s="274"/>
      <c r="CA1" s="274"/>
      <c r="CB1" s="274"/>
      <c r="CC1" s="274"/>
      <c r="CD1" s="274"/>
      <c r="CE1" s="274"/>
      <c r="CF1" s="274"/>
      <c r="CG1" s="58">
        <f>BL1+1</f>
        <v>55</v>
      </c>
      <c r="CI1" s="274" t="s">
        <v>284</v>
      </c>
      <c r="CJ1" s="274"/>
      <c r="CK1" s="274"/>
      <c r="CL1" s="274"/>
      <c r="CM1" s="274"/>
      <c r="CN1" s="274"/>
      <c r="CO1" s="274"/>
      <c r="CP1" s="274"/>
      <c r="CQ1" s="274"/>
      <c r="CR1" s="274"/>
      <c r="CS1" s="274"/>
      <c r="CT1" s="274"/>
      <c r="CU1" s="274"/>
      <c r="CV1" s="274"/>
      <c r="CW1" s="274"/>
      <c r="CX1" s="274"/>
      <c r="CY1" s="274"/>
      <c r="CZ1" s="274"/>
      <c r="DA1" s="274"/>
      <c r="DB1" s="58">
        <f>CG1+1</f>
        <v>56</v>
      </c>
      <c r="DD1" s="274" t="s">
        <v>284</v>
      </c>
      <c r="DE1" s="274"/>
      <c r="DF1" s="274"/>
      <c r="DG1" s="274"/>
      <c r="DH1" s="274"/>
      <c r="DI1" s="274"/>
      <c r="DJ1" s="274"/>
      <c r="DK1" s="274"/>
      <c r="DL1" s="274"/>
      <c r="DM1" s="274"/>
      <c r="DN1" s="274"/>
      <c r="DO1" s="274"/>
      <c r="DP1" s="274"/>
      <c r="DQ1" s="274"/>
      <c r="DR1" s="274"/>
      <c r="DS1" s="274"/>
      <c r="DT1" s="274"/>
      <c r="DU1" s="274"/>
      <c r="DV1" s="274"/>
      <c r="DW1" s="58">
        <f>DB1+1</f>
        <v>57</v>
      </c>
      <c r="DY1" s="274" t="s">
        <v>284</v>
      </c>
      <c r="DZ1" s="274"/>
      <c r="EA1" s="274"/>
      <c r="EB1" s="274"/>
      <c r="EC1" s="274"/>
      <c r="ED1" s="274"/>
      <c r="EE1" s="274"/>
      <c r="EF1" s="274"/>
      <c r="EG1" s="274"/>
      <c r="EH1" s="274"/>
      <c r="EI1" s="274"/>
      <c r="EJ1" s="274"/>
      <c r="EK1" s="274"/>
      <c r="EL1" s="274"/>
      <c r="EM1" s="274"/>
      <c r="EN1" s="274"/>
      <c r="EO1" s="274"/>
      <c r="EP1" s="274"/>
      <c r="EQ1" s="274"/>
      <c r="ER1" s="58">
        <f>DW1+1</f>
        <v>58</v>
      </c>
      <c r="ET1" s="274" t="s">
        <v>284</v>
      </c>
      <c r="EU1" s="274"/>
      <c r="EV1" s="274"/>
      <c r="EW1" s="274"/>
      <c r="EX1" s="274"/>
      <c r="EY1" s="274"/>
      <c r="EZ1" s="274"/>
      <c r="FA1" s="274"/>
      <c r="FB1" s="274"/>
      <c r="FC1" s="274"/>
      <c r="FD1" s="274"/>
      <c r="FE1" s="274"/>
      <c r="FF1" s="274"/>
      <c r="FG1" s="274"/>
      <c r="FH1" s="274"/>
      <c r="FI1" s="274"/>
      <c r="FJ1" s="274"/>
      <c r="FK1" s="274"/>
      <c r="FL1" s="274"/>
      <c r="FM1" s="58">
        <f>ER1+1</f>
        <v>59</v>
      </c>
      <c r="FO1" s="274" t="s">
        <v>284</v>
      </c>
      <c r="FP1" s="274"/>
      <c r="FQ1" s="274"/>
      <c r="FR1" s="274"/>
      <c r="FS1" s="274"/>
      <c r="FT1" s="274"/>
      <c r="FU1" s="274"/>
      <c r="FV1" s="274"/>
      <c r="FW1" s="274"/>
      <c r="FX1" s="274"/>
      <c r="FY1" s="274"/>
      <c r="FZ1" s="274"/>
      <c r="GA1" s="274"/>
      <c r="GB1" s="274"/>
      <c r="GC1" s="274"/>
      <c r="GD1" s="274"/>
      <c r="GE1" s="274"/>
      <c r="GF1" s="274"/>
      <c r="GG1" s="274"/>
      <c r="GH1" s="58">
        <f>FM1+1</f>
        <v>60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1583" priority="484">
      <formula>$O$4=""</formula>
    </cfRule>
  </conditionalFormatting>
  <conditionalFormatting sqref="F5:N5">
    <cfRule type="expression" dxfId="1582" priority="483">
      <formula>$F$5=""</formula>
    </cfRule>
  </conditionalFormatting>
  <conditionalFormatting sqref="F6:N6">
    <cfRule type="expression" dxfId="1581" priority="482">
      <formula>$F$6=""</formula>
    </cfRule>
  </conditionalFormatting>
  <conditionalFormatting sqref="F7:N7">
    <cfRule type="expression" dxfId="1580" priority="481">
      <formula>$F$7=""</formula>
    </cfRule>
  </conditionalFormatting>
  <conditionalFormatting sqref="F8:I8">
    <cfRule type="expression" dxfId="1579" priority="479">
      <formula>$F$8=""</formula>
    </cfRule>
  </conditionalFormatting>
  <conditionalFormatting sqref="C9:I9">
    <cfRule type="expression" dxfId="1578" priority="478">
      <formula>$C$9=""</formula>
    </cfRule>
  </conditionalFormatting>
  <conditionalFormatting sqref="O8:T9">
    <cfRule type="expression" dxfId="1577" priority="477">
      <formula>$O$8=""</formula>
    </cfRule>
  </conditionalFormatting>
  <conditionalFormatting sqref="C10:K10">
    <cfRule type="expression" dxfId="1576" priority="476">
      <formula>$C$10=""</formula>
    </cfRule>
  </conditionalFormatting>
  <conditionalFormatting sqref="N10:O10">
    <cfRule type="expression" dxfId="1575" priority="475">
      <formula>$N$10=""</formula>
    </cfRule>
  </conditionalFormatting>
  <conditionalFormatting sqref="F15 K14">
    <cfRule type="expression" dxfId="1574" priority="474">
      <formula>AND($F$15="",$K$14="")</formula>
    </cfRule>
  </conditionalFormatting>
  <conditionalFormatting sqref="L15:T15">
    <cfRule type="expression" dxfId="1573" priority="473">
      <formula>AND($K$14&lt;&gt;"",$L$15="",$P$15="",$R$15="")</formula>
    </cfRule>
  </conditionalFormatting>
  <conditionalFormatting sqref="E28:G28">
    <cfRule type="expression" dxfId="1572" priority="469">
      <formula>$E$28=""</formula>
    </cfRule>
  </conditionalFormatting>
  <conditionalFormatting sqref="H28:I28">
    <cfRule type="expression" dxfId="1571" priority="468">
      <formula>$H$28=""</formula>
    </cfRule>
  </conditionalFormatting>
  <conditionalFormatting sqref="O26:T27">
    <cfRule type="expression" dxfId="1570" priority="467">
      <formula>$O$26=""</formula>
    </cfRule>
  </conditionalFormatting>
  <conditionalFormatting sqref="O28:T28">
    <cfRule type="expression" dxfId="1569" priority="466">
      <formula>$O$28=""</formula>
    </cfRule>
  </conditionalFormatting>
  <conditionalFormatting sqref="F37:I37">
    <cfRule type="expression" dxfId="1568" priority="457">
      <formula>$F$37=""</formula>
    </cfRule>
  </conditionalFormatting>
  <conditionalFormatting sqref="G27:K27">
    <cfRule type="expression" dxfId="1567" priority="470">
      <formula>AND($C$27="■その他",$G$27="")</formula>
    </cfRule>
  </conditionalFormatting>
  <conditionalFormatting sqref="J33">
    <cfRule type="expression" dxfId="1566" priority="464">
      <formula>AND($H$33="■有",$J$33="")</formula>
    </cfRule>
  </conditionalFormatting>
  <conditionalFormatting sqref="F34:I34">
    <cfRule type="expression" dxfId="1565" priority="463">
      <formula>AND($H$33="■有",$F$34="")</formula>
    </cfRule>
  </conditionalFormatting>
  <conditionalFormatting sqref="K34:M34">
    <cfRule type="expression" dxfId="1564" priority="462">
      <formula>AND($H$33="■有",$K$34="")</formula>
    </cfRule>
  </conditionalFormatting>
  <conditionalFormatting sqref="P34:T34">
    <cfRule type="expression" dxfId="1563" priority="461">
      <formula>AND($H$33="■有",$P$34="")</formula>
    </cfRule>
  </conditionalFormatting>
  <conditionalFormatting sqref="K37:M37">
    <cfRule type="expression" dxfId="1562" priority="456">
      <formula>AND($F$37&lt;&gt;"同居家族①と同じ",$F$37&lt;&gt;"同居家族②と同じ",$F$37="")</formula>
    </cfRule>
  </conditionalFormatting>
  <conditionalFormatting sqref="P37:T37">
    <cfRule type="expression" dxfId="1561" priority="455">
      <formula>AND($F$37&lt;&gt;"同居家族①と同じ",$F$37&lt;&gt;"同居家族②と同じ",$P$37="")</formula>
    </cfRule>
  </conditionalFormatting>
  <conditionalFormatting sqref="N52:R52">
    <cfRule type="expression" dxfId="1560" priority="450">
      <formula>AND($J$52="■有",$N$52="")</formula>
    </cfRule>
  </conditionalFormatting>
  <conditionalFormatting sqref="F55:I55">
    <cfRule type="expression" dxfId="1559" priority="447">
      <formula>$F$55=""</formula>
    </cfRule>
  </conditionalFormatting>
  <conditionalFormatting sqref="K39:M39">
    <cfRule type="expression" dxfId="1558" priority="446">
      <formula>AND($F$39&lt;&gt;"",$F$39&lt;&gt;"同居家族①と同じ",$F$39&lt;&gt;"同居家族②と同じ",$K$39="")</formula>
    </cfRule>
  </conditionalFormatting>
  <conditionalFormatting sqref="P39:T39">
    <cfRule type="expression" dxfId="1557" priority="445">
      <formula>AND($F$39&lt;&gt;"",$F$39&lt;&gt;"同居家族①と同じ",$F$39&lt;&gt;"同居家族②と同じ",$P$39="")</formula>
    </cfRule>
  </conditionalFormatting>
  <conditionalFormatting sqref="F63:J63">
    <cfRule type="expression" dxfId="1556" priority="442">
      <formula>$F$63=""</formula>
    </cfRule>
  </conditionalFormatting>
  <conditionalFormatting sqref="P63:T63">
    <cfRule type="expression" dxfId="1555" priority="441">
      <formula>$P$63=""</formula>
    </cfRule>
  </conditionalFormatting>
  <conditionalFormatting sqref="E48:S48">
    <cfRule type="expression" dxfId="1554" priority="453">
      <formula>AND($A$48="■その他",$E$48="")</formula>
    </cfRule>
  </conditionalFormatting>
  <conditionalFormatting sqref="AJ4:AO4">
    <cfRule type="expression" dxfId="1553" priority="440">
      <formula>$O$4=""</formula>
    </cfRule>
  </conditionalFormatting>
  <conditionalFormatting sqref="AA5:AI5">
    <cfRule type="expression" dxfId="1552" priority="439">
      <formula>$F$5=""</formula>
    </cfRule>
  </conditionalFormatting>
  <conditionalFormatting sqref="AA6:AI6">
    <cfRule type="expression" dxfId="1551" priority="438">
      <formula>$F$6=""</formula>
    </cfRule>
  </conditionalFormatting>
  <conditionalFormatting sqref="AA7:AI7">
    <cfRule type="expression" dxfId="1550" priority="437">
      <formula>$F$7=""</formula>
    </cfRule>
  </conditionalFormatting>
  <conditionalFormatting sqref="AA8:AD8">
    <cfRule type="expression" dxfId="1549" priority="435">
      <formula>$F$8=""</formula>
    </cfRule>
  </conditionalFormatting>
  <conditionalFormatting sqref="X9:AD9">
    <cfRule type="expression" dxfId="1548" priority="434">
      <formula>$C$9=""</formula>
    </cfRule>
  </conditionalFormatting>
  <conditionalFormatting sqref="AJ8:AO9">
    <cfRule type="expression" dxfId="1547" priority="433">
      <formula>$O$8=""</formula>
    </cfRule>
  </conditionalFormatting>
  <conditionalFormatting sqref="X10:AF10">
    <cfRule type="expression" dxfId="1546" priority="432">
      <formula>$C$10=""</formula>
    </cfRule>
  </conditionalFormatting>
  <conditionalFormatting sqref="AI10:AJ10">
    <cfRule type="expression" dxfId="1545" priority="431">
      <formula>$N$10=""</formula>
    </cfRule>
  </conditionalFormatting>
  <conditionalFormatting sqref="AA15 AF14">
    <cfRule type="expression" dxfId="1544" priority="430">
      <formula>AND($F$15="",$K$14="")</formula>
    </cfRule>
  </conditionalFormatting>
  <conditionalFormatting sqref="AG15:AO15">
    <cfRule type="expression" dxfId="1543" priority="429">
      <formula>AND($K$14&lt;&gt;"",$L$15="",$P$15="",$R$15="")</formula>
    </cfRule>
  </conditionalFormatting>
  <conditionalFormatting sqref="Z28:AB28">
    <cfRule type="expression" dxfId="1542" priority="425">
      <formula>$E$28=""</formula>
    </cfRule>
  </conditionalFormatting>
  <conditionalFormatting sqref="AC28:AD28">
    <cfRule type="expression" dxfId="1541" priority="424">
      <formula>$H$28=""</formula>
    </cfRule>
  </conditionalFormatting>
  <conditionalFormatting sqref="AJ26:AO27">
    <cfRule type="expression" dxfId="1540" priority="423">
      <formula>$O$26=""</formula>
    </cfRule>
  </conditionalFormatting>
  <conditionalFormatting sqref="AJ28:AO28">
    <cfRule type="expression" dxfId="1539" priority="422">
      <formula>$O$28=""</formula>
    </cfRule>
  </conditionalFormatting>
  <conditionalFormatting sqref="AA37:AD37">
    <cfRule type="expression" dxfId="1538" priority="413">
      <formula>$F$37=""</formula>
    </cfRule>
  </conditionalFormatting>
  <conditionalFormatting sqref="AB27:AF27">
    <cfRule type="expression" dxfId="1537" priority="426">
      <formula>AND($C$27="■その他",$G$27="")</formula>
    </cfRule>
  </conditionalFormatting>
  <conditionalFormatting sqref="AE33">
    <cfRule type="expression" dxfId="1536" priority="420">
      <formula>AND($H$33="■有",$J$33="")</formula>
    </cfRule>
  </conditionalFormatting>
  <conditionalFormatting sqref="AA34:AD34">
    <cfRule type="expression" dxfId="1535" priority="419">
      <formula>AND($H$33="■有",$F$34="")</formula>
    </cfRule>
  </conditionalFormatting>
  <conditionalFormatting sqref="AF34:AH34">
    <cfRule type="expression" dxfId="1534" priority="418">
      <formula>AND($H$33="■有",$K$34="")</formula>
    </cfRule>
  </conditionalFormatting>
  <conditionalFormatting sqref="AK34:AO34">
    <cfRule type="expression" dxfId="1533" priority="417">
      <formula>AND($H$33="■有",$P$34="")</formula>
    </cfRule>
  </conditionalFormatting>
  <conditionalFormatting sqref="AF37:AH37">
    <cfRule type="expression" dxfId="1532" priority="412">
      <formula>AND($F$37&lt;&gt;"同居家族①と同じ",$F$37&lt;&gt;"同居家族②と同じ",$F$37="")</formula>
    </cfRule>
  </conditionalFormatting>
  <conditionalFormatting sqref="AK37:AO37">
    <cfRule type="expression" dxfId="1531" priority="411">
      <formula>AND($F$37&lt;&gt;"同居家族①と同じ",$F$37&lt;&gt;"同居家族②と同じ",$P$37="")</formula>
    </cfRule>
  </conditionalFormatting>
  <conditionalFormatting sqref="AI52:AM52">
    <cfRule type="expression" dxfId="1530" priority="406">
      <formula>AND($J$52="■有",$N$52="")</formula>
    </cfRule>
  </conditionalFormatting>
  <conditionalFormatting sqref="AA55:AD55">
    <cfRule type="expression" dxfId="1529" priority="403">
      <formula>$F$55=""</formula>
    </cfRule>
  </conditionalFormatting>
  <conditionalFormatting sqref="AF39:AH39">
    <cfRule type="expression" dxfId="1528" priority="402">
      <formula>AND($F$39&lt;&gt;"",$F$39&lt;&gt;"同居家族①と同じ",$F$39&lt;&gt;"同居家族②と同じ",$K$39="")</formula>
    </cfRule>
  </conditionalFormatting>
  <conditionalFormatting sqref="AK39:AO39">
    <cfRule type="expression" dxfId="1527" priority="401">
      <formula>AND($F$39&lt;&gt;"",$F$39&lt;&gt;"同居家族①と同じ",$F$39&lt;&gt;"同居家族②と同じ",$P$39="")</formula>
    </cfRule>
  </conditionalFormatting>
  <conditionalFormatting sqref="AA63:AE63">
    <cfRule type="expression" dxfId="1526" priority="398">
      <formula>$F$63=""</formula>
    </cfRule>
  </conditionalFormatting>
  <conditionalFormatting sqref="AK63:AO63">
    <cfRule type="expression" dxfId="1525" priority="397">
      <formula>$P$63=""</formula>
    </cfRule>
  </conditionalFormatting>
  <conditionalFormatting sqref="Z48:AN48">
    <cfRule type="expression" dxfId="1524" priority="409">
      <formula>AND($A$48="■その他",$E$48="")</formula>
    </cfRule>
  </conditionalFormatting>
  <conditionalFormatting sqref="BE4:BJ4">
    <cfRule type="expression" dxfId="1523" priority="396">
      <formula>$O$4=""</formula>
    </cfRule>
  </conditionalFormatting>
  <conditionalFormatting sqref="AV5:BD5">
    <cfRule type="expression" dxfId="1522" priority="395">
      <formula>$F$5=""</formula>
    </cfRule>
  </conditionalFormatting>
  <conditionalFormatting sqref="AV6:BD6">
    <cfRule type="expression" dxfId="1521" priority="394">
      <formula>$F$6=""</formula>
    </cfRule>
  </conditionalFormatting>
  <conditionalFormatting sqref="AV7:BD7">
    <cfRule type="expression" dxfId="1520" priority="393">
      <formula>$F$7=""</formula>
    </cfRule>
  </conditionalFormatting>
  <conditionalFormatting sqref="AV8:AY8">
    <cfRule type="expression" dxfId="1519" priority="391">
      <formula>$F$8=""</formula>
    </cfRule>
  </conditionalFormatting>
  <conditionalFormatting sqref="AS9:AY9">
    <cfRule type="expression" dxfId="1518" priority="390">
      <formula>$C$9=""</formula>
    </cfRule>
  </conditionalFormatting>
  <conditionalFormatting sqref="BE8:BJ9">
    <cfRule type="expression" dxfId="1517" priority="389">
      <formula>$O$8=""</formula>
    </cfRule>
  </conditionalFormatting>
  <conditionalFormatting sqref="AS10:BA10">
    <cfRule type="expression" dxfId="1516" priority="388">
      <formula>$C$10=""</formula>
    </cfRule>
  </conditionalFormatting>
  <conditionalFormatting sqref="BD10:BE10">
    <cfRule type="expression" dxfId="1515" priority="387">
      <formula>$N$10=""</formula>
    </cfRule>
  </conditionalFormatting>
  <conditionalFormatting sqref="AV15 BA14">
    <cfRule type="expression" dxfId="1514" priority="386">
      <formula>AND($F$15="",$K$14="")</formula>
    </cfRule>
  </conditionalFormatting>
  <conditionalFormatting sqref="BB15:BJ15">
    <cfRule type="expression" dxfId="1513" priority="385">
      <formula>AND($K$14&lt;&gt;"",$L$15="",$P$15="",$R$15="")</formula>
    </cfRule>
  </conditionalFormatting>
  <conditionalFormatting sqref="AU28:AW28">
    <cfRule type="expression" dxfId="1512" priority="381">
      <formula>$E$28=""</formula>
    </cfRule>
  </conditionalFormatting>
  <conditionalFormatting sqref="AX28:AY28">
    <cfRule type="expression" dxfId="1511" priority="380">
      <formula>$H$28=""</formula>
    </cfRule>
  </conditionalFormatting>
  <conditionalFormatting sqref="BE26:BJ27">
    <cfRule type="expression" dxfId="1510" priority="379">
      <formula>$O$26=""</formula>
    </cfRule>
  </conditionalFormatting>
  <conditionalFormatting sqref="BE28:BJ28">
    <cfRule type="expression" dxfId="1509" priority="378">
      <formula>$O$28=""</formula>
    </cfRule>
  </conditionalFormatting>
  <conditionalFormatting sqref="AV37:AY37">
    <cfRule type="expression" dxfId="1508" priority="369">
      <formula>$F$37=""</formula>
    </cfRule>
  </conditionalFormatting>
  <conditionalFormatting sqref="AW27:BA27">
    <cfRule type="expression" dxfId="1507" priority="382">
      <formula>AND($C$27="■その他",$G$27="")</formula>
    </cfRule>
  </conditionalFormatting>
  <conditionalFormatting sqref="AZ33">
    <cfRule type="expression" dxfId="1506" priority="376">
      <formula>AND($H$33="■有",$J$33="")</formula>
    </cfRule>
  </conditionalFormatting>
  <conditionalFormatting sqref="AV34:AY34">
    <cfRule type="expression" dxfId="1505" priority="375">
      <formula>AND($H$33="■有",$F$34="")</formula>
    </cfRule>
  </conditionalFormatting>
  <conditionalFormatting sqref="BA34:BC34">
    <cfRule type="expression" dxfId="1504" priority="374">
      <formula>AND($H$33="■有",$K$34="")</formula>
    </cfRule>
  </conditionalFormatting>
  <conditionalFormatting sqref="BF34:BJ34">
    <cfRule type="expression" dxfId="1503" priority="373">
      <formula>AND($H$33="■有",$P$34="")</formula>
    </cfRule>
  </conditionalFormatting>
  <conditionalFormatting sqref="BA37:BC37">
    <cfRule type="expression" dxfId="1502" priority="368">
      <formula>AND($F$37&lt;&gt;"同居家族①と同じ",$F$37&lt;&gt;"同居家族②と同じ",$F$37="")</formula>
    </cfRule>
  </conditionalFormatting>
  <conditionalFormatting sqref="BF37:BJ37">
    <cfRule type="expression" dxfId="1501" priority="367">
      <formula>AND($F$37&lt;&gt;"同居家族①と同じ",$F$37&lt;&gt;"同居家族②と同じ",$P$37="")</formula>
    </cfRule>
  </conditionalFormatting>
  <conditionalFormatting sqref="BD52:BH52">
    <cfRule type="expression" dxfId="1500" priority="362">
      <formula>AND($J$52="■有",$N$52="")</formula>
    </cfRule>
  </conditionalFormatting>
  <conditionalFormatting sqref="AV55:AY55">
    <cfRule type="expression" dxfId="1499" priority="359">
      <formula>$F$55=""</formula>
    </cfRule>
  </conditionalFormatting>
  <conditionalFormatting sqref="BA39:BC39">
    <cfRule type="expression" dxfId="1498" priority="358">
      <formula>AND($F$39&lt;&gt;"",$F$39&lt;&gt;"同居家族①と同じ",$F$39&lt;&gt;"同居家族②と同じ",$K$39="")</formula>
    </cfRule>
  </conditionalFormatting>
  <conditionalFormatting sqref="BF39:BJ39">
    <cfRule type="expression" dxfId="1497" priority="357">
      <formula>AND($F$39&lt;&gt;"",$F$39&lt;&gt;"同居家族①と同じ",$F$39&lt;&gt;"同居家族②と同じ",$P$39="")</formula>
    </cfRule>
  </conditionalFormatting>
  <conditionalFormatting sqref="AV63:AZ63">
    <cfRule type="expression" dxfId="1496" priority="354">
      <formula>$F$63=""</formula>
    </cfRule>
  </conditionalFormatting>
  <conditionalFormatting sqref="BF63:BJ63">
    <cfRule type="expression" dxfId="1495" priority="353">
      <formula>$P$63=""</formula>
    </cfRule>
  </conditionalFormatting>
  <conditionalFormatting sqref="AU48:BI48">
    <cfRule type="expression" dxfId="1494" priority="365">
      <formula>AND($A$48="■その他",$E$48="")</formula>
    </cfRule>
  </conditionalFormatting>
  <conditionalFormatting sqref="BZ4:CE4">
    <cfRule type="expression" dxfId="1493" priority="308">
      <formula>$O$4=""</formula>
    </cfRule>
  </conditionalFormatting>
  <conditionalFormatting sqref="BQ5:BY5">
    <cfRule type="expression" dxfId="1492" priority="307">
      <formula>$F$5=""</formula>
    </cfRule>
  </conditionalFormatting>
  <conditionalFormatting sqref="BQ6:BY6">
    <cfRule type="expression" dxfId="1491" priority="306">
      <formula>$F$6=""</formula>
    </cfRule>
  </conditionalFormatting>
  <conditionalFormatting sqref="BQ7:BY7">
    <cfRule type="expression" dxfId="1490" priority="305">
      <formula>$F$7=""</formula>
    </cfRule>
  </conditionalFormatting>
  <conditionalFormatting sqref="BQ8:BT8">
    <cfRule type="expression" dxfId="1489" priority="303">
      <formula>$F$8=""</formula>
    </cfRule>
  </conditionalFormatting>
  <conditionalFormatting sqref="BN9:BT9">
    <cfRule type="expression" dxfId="1488" priority="302">
      <formula>$C$9=""</formula>
    </cfRule>
  </conditionalFormatting>
  <conditionalFormatting sqref="BZ8:CE9">
    <cfRule type="expression" dxfId="1487" priority="301">
      <formula>$O$8=""</formula>
    </cfRule>
  </conditionalFormatting>
  <conditionalFormatting sqref="BN10:BV10">
    <cfRule type="expression" dxfId="1486" priority="300">
      <formula>$C$10=""</formula>
    </cfRule>
  </conditionalFormatting>
  <conditionalFormatting sqref="BY10:BZ10">
    <cfRule type="expression" dxfId="1485" priority="299">
      <formula>$N$10=""</formula>
    </cfRule>
  </conditionalFormatting>
  <conditionalFormatting sqref="BQ15 BV14">
    <cfRule type="expression" dxfId="1484" priority="298">
      <formula>AND($F$15="",$K$14="")</formula>
    </cfRule>
  </conditionalFormatting>
  <conditionalFormatting sqref="BW15:CE15">
    <cfRule type="expression" dxfId="1483" priority="297">
      <formula>AND($K$14&lt;&gt;"",$L$15="",$P$15="",$R$15="")</formula>
    </cfRule>
  </conditionalFormatting>
  <conditionalFormatting sqref="BP28:BR28">
    <cfRule type="expression" dxfId="1482" priority="293">
      <formula>$E$28=""</formula>
    </cfRule>
  </conditionalFormatting>
  <conditionalFormatting sqref="BS28:BT28">
    <cfRule type="expression" dxfId="1481" priority="292">
      <formula>$H$28=""</formula>
    </cfRule>
  </conditionalFormatting>
  <conditionalFormatting sqref="BZ26:CE27">
    <cfRule type="expression" dxfId="1480" priority="291">
      <formula>$O$26=""</formula>
    </cfRule>
  </conditionalFormatting>
  <conditionalFormatting sqref="BZ28:CE28">
    <cfRule type="expression" dxfId="1479" priority="290">
      <formula>$O$28=""</formula>
    </cfRule>
  </conditionalFormatting>
  <conditionalFormatting sqref="BQ37:BT37">
    <cfRule type="expression" dxfId="1478" priority="281">
      <formula>$F$37=""</formula>
    </cfRule>
  </conditionalFormatting>
  <conditionalFormatting sqref="BR27:BV27">
    <cfRule type="expression" dxfId="1477" priority="294">
      <formula>AND($C$27="■その他",$G$27="")</formula>
    </cfRule>
  </conditionalFormatting>
  <conditionalFormatting sqref="BU33">
    <cfRule type="expression" dxfId="1476" priority="288">
      <formula>AND($H$33="■有",$J$33="")</formula>
    </cfRule>
  </conditionalFormatting>
  <conditionalFormatting sqref="BQ34:BT34">
    <cfRule type="expression" dxfId="1475" priority="287">
      <formula>AND($H$33="■有",$F$34="")</formula>
    </cfRule>
  </conditionalFormatting>
  <conditionalFormatting sqref="BV34:BX34">
    <cfRule type="expression" dxfId="1474" priority="286">
      <formula>AND($H$33="■有",$K$34="")</formula>
    </cfRule>
  </conditionalFormatting>
  <conditionalFormatting sqref="CA34:CE34">
    <cfRule type="expression" dxfId="1473" priority="285">
      <formula>AND($H$33="■有",$P$34="")</formula>
    </cfRule>
  </conditionalFormatting>
  <conditionalFormatting sqref="BV37:BX37">
    <cfRule type="expression" dxfId="1472" priority="280">
      <formula>AND($F$37&lt;&gt;"同居家族①と同じ",$F$37&lt;&gt;"同居家族②と同じ",$F$37="")</formula>
    </cfRule>
  </conditionalFormatting>
  <conditionalFormatting sqref="CA37:CE37">
    <cfRule type="expression" dxfId="1471" priority="279">
      <formula>AND($F$37&lt;&gt;"同居家族①と同じ",$F$37&lt;&gt;"同居家族②と同じ",$P$37="")</formula>
    </cfRule>
  </conditionalFormatting>
  <conditionalFormatting sqref="BY52:CC52">
    <cfRule type="expression" dxfId="1470" priority="274">
      <formula>AND($J$52="■有",$N$52="")</formula>
    </cfRule>
  </conditionalFormatting>
  <conditionalFormatting sqref="BQ55:BT55">
    <cfRule type="expression" dxfId="1469" priority="271">
      <formula>$F$55=""</formula>
    </cfRule>
  </conditionalFormatting>
  <conditionalFormatting sqref="BV39:BX39">
    <cfRule type="expression" dxfId="1468" priority="270">
      <formula>AND($F$39&lt;&gt;"",$F$39&lt;&gt;"同居家族①と同じ",$F$39&lt;&gt;"同居家族②と同じ",$K$39="")</formula>
    </cfRule>
  </conditionalFormatting>
  <conditionalFormatting sqref="CA39:CE39">
    <cfRule type="expression" dxfId="1467" priority="269">
      <formula>AND($F$39&lt;&gt;"",$F$39&lt;&gt;"同居家族①と同じ",$F$39&lt;&gt;"同居家族②と同じ",$P$39="")</formula>
    </cfRule>
  </conditionalFormatting>
  <conditionalFormatting sqref="BQ63:BU63">
    <cfRule type="expression" dxfId="1466" priority="266">
      <formula>$F$63=""</formula>
    </cfRule>
  </conditionalFormatting>
  <conditionalFormatting sqref="CA63:CE63">
    <cfRule type="expression" dxfId="1465" priority="265">
      <formula>$P$63=""</formula>
    </cfRule>
  </conditionalFormatting>
  <conditionalFormatting sqref="BP48:CD48">
    <cfRule type="expression" dxfId="1464" priority="277">
      <formula>AND($A$48="■その他",$E$48="")</formula>
    </cfRule>
  </conditionalFormatting>
  <conditionalFormatting sqref="CU4:CZ4">
    <cfRule type="expression" dxfId="1463" priority="264">
      <formula>$O$4=""</formula>
    </cfRule>
  </conditionalFormatting>
  <conditionalFormatting sqref="CL5:CT5">
    <cfRule type="expression" dxfId="1462" priority="263">
      <formula>$F$5=""</formula>
    </cfRule>
  </conditionalFormatting>
  <conditionalFormatting sqref="CL6:CT6">
    <cfRule type="expression" dxfId="1461" priority="262">
      <formula>$F$6=""</formula>
    </cfRule>
  </conditionalFormatting>
  <conditionalFormatting sqref="CL7:CT7">
    <cfRule type="expression" dxfId="1460" priority="261">
      <formula>$F$7=""</formula>
    </cfRule>
  </conditionalFormatting>
  <conditionalFormatting sqref="CL8:CO8">
    <cfRule type="expression" dxfId="1459" priority="259">
      <formula>$F$8=""</formula>
    </cfRule>
  </conditionalFormatting>
  <conditionalFormatting sqref="CI9:CO9">
    <cfRule type="expression" dxfId="1458" priority="258">
      <formula>$C$9=""</formula>
    </cfRule>
  </conditionalFormatting>
  <conditionalFormatting sqref="CU8:CZ9">
    <cfRule type="expression" dxfId="1457" priority="257">
      <formula>$O$8=""</formula>
    </cfRule>
  </conditionalFormatting>
  <conditionalFormatting sqref="CI10:CQ10">
    <cfRule type="expression" dxfId="1456" priority="256">
      <formula>$C$10=""</formula>
    </cfRule>
  </conditionalFormatting>
  <conditionalFormatting sqref="CT10:CU10">
    <cfRule type="expression" dxfId="1455" priority="255">
      <formula>$N$10=""</formula>
    </cfRule>
  </conditionalFormatting>
  <conditionalFormatting sqref="CL15 CQ14">
    <cfRule type="expression" dxfId="1454" priority="254">
      <formula>AND($F$15="",$K$14="")</formula>
    </cfRule>
  </conditionalFormatting>
  <conditionalFormatting sqref="CR15:CZ15">
    <cfRule type="expression" dxfId="1453" priority="253">
      <formula>AND($K$14&lt;&gt;"",$L$15="",$P$15="",$R$15="")</formula>
    </cfRule>
  </conditionalFormatting>
  <conditionalFormatting sqref="CK28:CM28">
    <cfRule type="expression" dxfId="1452" priority="249">
      <formula>$E$28=""</formula>
    </cfRule>
  </conditionalFormatting>
  <conditionalFormatting sqref="CN28:CO28">
    <cfRule type="expression" dxfId="1451" priority="248">
      <formula>$H$28=""</formula>
    </cfRule>
  </conditionalFormatting>
  <conditionalFormatting sqref="CU26:CZ27">
    <cfRule type="expression" dxfId="1450" priority="247">
      <formula>$O$26=""</formula>
    </cfRule>
  </conditionalFormatting>
  <conditionalFormatting sqref="CU28:CZ28">
    <cfRule type="expression" dxfId="1449" priority="246">
      <formula>$O$28=""</formula>
    </cfRule>
  </conditionalFormatting>
  <conditionalFormatting sqref="CL37:CO37">
    <cfRule type="expression" dxfId="1448" priority="237">
      <formula>$F$37=""</formula>
    </cfRule>
  </conditionalFormatting>
  <conditionalFormatting sqref="CM27:CQ27">
    <cfRule type="expression" dxfId="1447" priority="250">
      <formula>AND($C$27="■その他",$G$27="")</formula>
    </cfRule>
  </conditionalFormatting>
  <conditionalFormatting sqref="CP33">
    <cfRule type="expression" dxfId="1446" priority="244">
      <formula>AND($H$33="■有",$J$33="")</formula>
    </cfRule>
  </conditionalFormatting>
  <conditionalFormatting sqref="CL34:CO34">
    <cfRule type="expression" dxfId="1445" priority="243">
      <formula>AND($H$33="■有",$F$34="")</formula>
    </cfRule>
  </conditionalFormatting>
  <conditionalFormatting sqref="CQ34:CS34">
    <cfRule type="expression" dxfId="1444" priority="242">
      <formula>AND($H$33="■有",$K$34="")</formula>
    </cfRule>
  </conditionalFormatting>
  <conditionalFormatting sqref="CV34:CZ34">
    <cfRule type="expression" dxfId="1443" priority="241">
      <formula>AND($H$33="■有",$P$34="")</formula>
    </cfRule>
  </conditionalFormatting>
  <conditionalFormatting sqref="CQ37:CS37">
    <cfRule type="expression" dxfId="1442" priority="236">
      <formula>AND($F$37&lt;&gt;"同居家族①と同じ",$F$37&lt;&gt;"同居家族②と同じ",$F$37="")</formula>
    </cfRule>
  </conditionalFormatting>
  <conditionalFormatting sqref="CV37:CZ37">
    <cfRule type="expression" dxfId="1441" priority="235">
      <formula>AND($F$37&lt;&gt;"同居家族①と同じ",$F$37&lt;&gt;"同居家族②と同じ",$P$37="")</formula>
    </cfRule>
  </conditionalFormatting>
  <conditionalFormatting sqref="CT52:CX52">
    <cfRule type="expression" dxfId="1440" priority="230">
      <formula>AND($J$52="■有",$N$52="")</formula>
    </cfRule>
  </conditionalFormatting>
  <conditionalFormatting sqref="CL55:CO55">
    <cfRule type="expression" dxfId="1439" priority="227">
      <formula>$F$55=""</formula>
    </cfRule>
  </conditionalFormatting>
  <conditionalFormatting sqref="CQ39:CS39">
    <cfRule type="expression" dxfId="1438" priority="226">
      <formula>AND($F$39&lt;&gt;"",$F$39&lt;&gt;"同居家族①と同じ",$F$39&lt;&gt;"同居家族②と同じ",$K$39="")</formula>
    </cfRule>
  </conditionalFormatting>
  <conditionalFormatting sqref="CV39:CZ39">
    <cfRule type="expression" dxfId="1437" priority="225">
      <formula>AND($F$39&lt;&gt;"",$F$39&lt;&gt;"同居家族①と同じ",$F$39&lt;&gt;"同居家族②と同じ",$P$39="")</formula>
    </cfRule>
  </conditionalFormatting>
  <conditionalFormatting sqref="CL63:CP63">
    <cfRule type="expression" dxfId="1436" priority="222">
      <formula>$F$63=""</formula>
    </cfRule>
  </conditionalFormatting>
  <conditionalFormatting sqref="CV63:CZ63">
    <cfRule type="expression" dxfId="1435" priority="221">
      <formula>$P$63=""</formula>
    </cfRule>
  </conditionalFormatting>
  <conditionalFormatting sqref="CK48:CY48">
    <cfRule type="expression" dxfId="1434" priority="233">
      <formula>AND($A$48="■その他",$E$48="")</formula>
    </cfRule>
  </conditionalFormatting>
  <conditionalFormatting sqref="DP4:DU4">
    <cfRule type="expression" dxfId="1433" priority="220">
      <formula>$O$4=""</formula>
    </cfRule>
  </conditionalFormatting>
  <conditionalFormatting sqref="DG5:DO5">
    <cfRule type="expression" dxfId="1432" priority="219">
      <formula>$F$5=""</formula>
    </cfRule>
  </conditionalFormatting>
  <conditionalFormatting sqref="DG6:DO6">
    <cfRule type="expression" dxfId="1431" priority="218">
      <formula>$F$6=""</formula>
    </cfRule>
  </conditionalFormatting>
  <conditionalFormatting sqref="DG7:DO7">
    <cfRule type="expression" dxfId="1430" priority="217">
      <formula>$F$7=""</formula>
    </cfRule>
  </conditionalFormatting>
  <conditionalFormatting sqref="DG8:DJ8">
    <cfRule type="expression" dxfId="1429" priority="215">
      <formula>$F$8=""</formula>
    </cfRule>
  </conditionalFormatting>
  <conditionalFormatting sqref="DD9:DJ9">
    <cfRule type="expression" dxfId="1428" priority="214">
      <formula>$C$9=""</formula>
    </cfRule>
  </conditionalFormatting>
  <conditionalFormatting sqref="DP8:DU9">
    <cfRule type="expression" dxfId="1427" priority="213">
      <formula>$O$8=""</formula>
    </cfRule>
  </conditionalFormatting>
  <conditionalFormatting sqref="DD10:DL10">
    <cfRule type="expression" dxfId="1426" priority="212">
      <formula>$C$10=""</formula>
    </cfRule>
  </conditionalFormatting>
  <conditionalFormatting sqref="DO10:DP10">
    <cfRule type="expression" dxfId="1425" priority="211">
      <formula>$N$10=""</formula>
    </cfRule>
  </conditionalFormatting>
  <conditionalFormatting sqref="DG15 DL14">
    <cfRule type="expression" dxfId="1424" priority="210">
      <formula>AND($F$15="",$K$14="")</formula>
    </cfRule>
  </conditionalFormatting>
  <conditionalFormatting sqref="DM15:DU15">
    <cfRule type="expression" dxfId="1423" priority="209">
      <formula>AND($K$14&lt;&gt;"",$L$15="",$P$15="",$R$15="")</formula>
    </cfRule>
  </conditionalFormatting>
  <conditionalFormatting sqref="DF28:DH28">
    <cfRule type="expression" dxfId="1422" priority="205">
      <formula>$E$28=""</formula>
    </cfRule>
  </conditionalFormatting>
  <conditionalFormatting sqref="DI28:DJ28">
    <cfRule type="expression" dxfId="1421" priority="204">
      <formula>$H$28=""</formula>
    </cfRule>
  </conditionalFormatting>
  <conditionalFormatting sqref="DP26:DU27">
    <cfRule type="expression" dxfId="1420" priority="203">
      <formula>$O$26=""</formula>
    </cfRule>
  </conditionalFormatting>
  <conditionalFormatting sqref="DP28:DU28">
    <cfRule type="expression" dxfId="1419" priority="202">
      <formula>$O$28=""</formula>
    </cfRule>
  </conditionalFormatting>
  <conditionalFormatting sqref="DG37:DJ37">
    <cfRule type="expression" dxfId="1418" priority="193">
      <formula>$F$37=""</formula>
    </cfRule>
  </conditionalFormatting>
  <conditionalFormatting sqref="DH27:DL27">
    <cfRule type="expression" dxfId="1417" priority="206">
      <formula>AND($C$27="■その他",$G$27="")</formula>
    </cfRule>
  </conditionalFormatting>
  <conditionalFormatting sqref="DK33">
    <cfRule type="expression" dxfId="1416" priority="200">
      <formula>AND($H$33="■有",$J$33="")</formula>
    </cfRule>
  </conditionalFormatting>
  <conditionalFormatting sqref="DG34:DJ34">
    <cfRule type="expression" dxfId="1415" priority="199">
      <formula>AND($H$33="■有",$F$34="")</formula>
    </cfRule>
  </conditionalFormatting>
  <conditionalFormatting sqref="DL34:DN34">
    <cfRule type="expression" dxfId="1414" priority="198">
      <formula>AND($H$33="■有",$K$34="")</formula>
    </cfRule>
  </conditionalFormatting>
  <conditionalFormatting sqref="DQ34:DU34">
    <cfRule type="expression" dxfId="1413" priority="197">
      <formula>AND($H$33="■有",$P$34="")</formula>
    </cfRule>
  </conditionalFormatting>
  <conditionalFormatting sqref="DL37:DN37">
    <cfRule type="expression" dxfId="1412" priority="192">
      <formula>AND($F$37&lt;&gt;"同居家族①と同じ",$F$37&lt;&gt;"同居家族②と同じ",$F$37="")</formula>
    </cfRule>
  </conditionalFormatting>
  <conditionalFormatting sqref="DQ37:DU37">
    <cfRule type="expression" dxfId="1411" priority="191">
      <formula>AND($F$37&lt;&gt;"同居家族①と同じ",$F$37&lt;&gt;"同居家族②と同じ",$P$37="")</formula>
    </cfRule>
  </conditionalFormatting>
  <conditionalFormatting sqref="DO52:DS52">
    <cfRule type="expression" dxfId="1410" priority="186">
      <formula>AND($J$52="■有",$N$52="")</formula>
    </cfRule>
  </conditionalFormatting>
  <conditionalFormatting sqref="DG55:DJ55">
    <cfRule type="expression" dxfId="1409" priority="183">
      <formula>$F$55=""</formula>
    </cfRule>
  </conditionalFormatting>
  <conditionalFormatting sqref="DL39:DN39">
    <cfRule type="expression" dxfId="1408" priority="182">
      <formula>AND($F$39&lt;&gt;"",$F$39&lt;&gt;"同居家族①と同じ",$F$39&lt;&gt;"同居家族②と同じ",$K$39="")</formula>
    </cfRule>
  </conditionalFormatting>
  <conditionalFormatting sqref="DQ39:DU39">
    <cfRule type="expression" dxfId="1407" priority="181">
      <formula>AND($F$39&lt;&gt;"",$F$39&lt;&gt;"同居家族①と同じ",$F$39&lt;&gt;"同居家族②と同じ",$P$39="")</formula>
    </cfRule>
  </conditionalFormatting>
  <conditionalFormatting sqref="DG63:DK63">
    <cfRule type="expression" dxfId="1406" priority="178">
      <formula>$F$63=""</formula>
    </cfRule>
  </conditionalFormatting>
  <conditionalFormatting sqref="DQ63:DU63">
    <cfRule type="expression" dxfId="1405" priority="177">
      <formula>$P$63=""</formula>
    </cfRule>
  </conditionalFormatting>
  <conditionalFormatting sqref="DF48:DT48">
    <cfRule type="expression" dxfId="1404" priority="189">
      <formula>AND($A$48="■その他",$E$48="")</formula>
    </cfRule>
  </conditionalFormatting>
  <conditionalFormatting sqref="EK4:EP4">
    <cfRule type="expression" dxfId="1403" priority="176">
      <formula>$O$4=""</formula>
    </cfRule>
  </conditionalFormatting>
  <conditionalFormatting sqref="EB5:EJ5">
    <cfRule type="expression" dxfId="1402" priority="175">
      <formula>$F$5=""</formula>
    </cfRule>
  </conditionalFormatting>
  <conditionalFormatting sqref="EB6:EJ6">
    <cfRule type="expression" dxfId="1401" priority="174">
      <formula>$F$6=""</formula>
    </cfRule>
  </conditionalFormatting>
  <conditionalFormatting sqref="EB7:EJ7">
    <cfRule type="expression" dxfId="1400" priority="173">
      <formula>$F$7=""</formula>
    </cfRule>
  </conditionalFormatting>
  <conditionalFormatting sqref="EB8:EE8">
    <cfRule type="expression" dxfId="1399" priority="171">
      <formula>$F$8=""</formula>
    </cfRule>
  </conditionalFormatting>
  <conditionalFormatting sqref="DY9:EE9">
    <cfRule type="expression" dxfId="1398" priority="170">
      <formula>$C$9=""</formula>
    </cfRule>
  </conditionalFormatting>
  <conditionalFormatting sqref="EK8:EP9">
    <cfRule type="expression" dxfId="1397" priority="169">
      <formula>$O$8=""</formula>
    </cfRule>
  </conditionalFormatting>
  <conditionalFormatting sqref="DY10:EG10">
    <cfRule type="expression" dxfId="1396" priority="168">
      <formula>$C$10=""</formula>
    </cfRule>
  </conditionalFormatting>
  <conditionalFormatting sqref="EJ10:EK10">
    <cfRule type="expression" dxfId="1395" priority="167">
      <formula>$N$10=""</formula>
    </cfRule>
  </conditionalFormatting>
  <conditionalFormatting sqref="EB15 EG14">
    <cfRule type="expression" dxfId="1394" priority="166">
      <formula>AND($F$15="",$K$14="")</formula>
    </cfRule>
  </conditionalFormatting>
  <conditionalFormatting sqref="EH15:EP15">
    <cfRule type="expression" dxfId="1393" priority="165">
      <formula>AND($K$14&lt;&gt;"",$L$15="",$P$15="",$R$15="")</formula>
    </cfRule>
  </conditionalFormatting>
  <conditionalFormatting sqref="EA28:EC28">
    <cfRule type="expression" dxfId="1392" priority="161">
      <formula>$E$28=""</formula>
    </cfRule>
  </conditionalFormatting>
  <conditionalFormatting sqref="ED28:EE28">
    <cfRule type="expression" dxfId="1391" priority="160">
      <formula>$H$28=""</formula>
    </cfRule>
  </conditionalFormatting>
  <conditionalFormatting sqref="EK26:EP27">
    <cfRule type="expression" dxfId="1390" priority="159">
      <formula>$O$26=""</formula>
    </cfRule>
  </conditionalFormatting>
  <conditionalFormatting sqref="EK28:EP28">
    <cfRule type="expression" dxfId="1389" priority="158">
      <formula>$O$28=""</formula>
    </cfRule>
  </conditionalFormatting>
  <conditionalFormatting sqref="EB37:EE37">
    <cfRule type="expression" dxfId="1388" priority="149">
      <formula>$F$37=""</formula>
    </cfRule>
  </conditionalFormatting>
  <conditionalFormatting sqref="EC27:EG27">
    <cfRule type="expression" dxfId="1387" priority="162">
      <formula>AND($C$27="■その他",$G$27="")</formula>
    </cfRule>
  </conditionalFormatting>
  <conditionalFormatting sqref="EF33">
    <cfRule type="expression" dxfId="1386" priority="156">
      <formula>AND($H$33="■有",$J$33="")</formula>
    </cfRule>
  </conditionalFormatting>
  <conditionalFormatting sqref="EB34:EE34">
    <cfRule type="expression" dxfId="1385" priority="155">
      <formula>AND($H$33="■有",$F$34="")</formula>
    </cfRule>
  </conditionalFormatting>
  <conditionalFormatting sqref="EG34:EI34">
    <cfRule type="expression" dxfId="1384" priority="154">
      <formula>AND($H$33="■有",$K$34="")</formula>
    </cfRule>
  </conditionalFormatting>
  <conditionalFormatting sqref="EL34:EP34">
    <cfRule type="expression" dxfId="1383" priority="153">
      <formula>AND($H$33="■有",$P$34="")</formula>
    </cfRule>
  </conditionalFormatting>
  <conditionalFormatting sqref="EG37:EI37">
    <cfRule type="expression" dxfId="1382" priority="148">
      <formula>AND($F$37&lt;&gt;"同居家族①と同じ",$F$37&lt;&gt;"同居家族②と同じ",$F$37="")</formula>
    </cfRule>
  </conditionalFormatting>
  <conditionalFormatting sqref="EL37:EP37">
    <cfRule type="expression" dxfId="1381" priority="147">
      <formula>AND($F$37&lt;&gt;"同居家族①と同じ",$F$37&lt;&gt;"同居家族②と同じ",$P$37="")</formula>
    </cfRule>
  </conditionalFormatting>
  <conditionalFormatting sqref="EJ52:EN52">
    <cfRule type="expression" dxfId="1380" priority="142">
      <formula>AND($J$52="■有",$N$52="")</formula>
    </cfRule>
  </conditionalFormatting>
  <conditionalFormatting sqref="EB55:EE55">
    <cfRule type="expression" dxfId="1379" priority="139">
      <formula>$F$55=""</formula>
    </cfRule>
  </conditionalFormatting>
  <conditionalFormatting sqref="EG39:EI39">
    <cfRule type="expression" dxfId="1378" priority="138">
      <formula>AND($F$39&lt;&gt;"",$F$39&lt;&gt;"同居家族①と同じ",$F$39&lt;&gt;"同居家族②と同じ",$K$39="")</formula>
    </cfRule>
  </conditionalFormatting>
  <conditionalFormatting sqref="EL39:EP39">
    <cfRule type="expression" dxfId="1377" priority="137">
      <formula>AND($F$39&lt;&gt;"",$F$39&lt;&gt;"同居家族①と同じ",$F$39&lt;&gt;"同居家族②と同じ",$P$39="")</formula>
    </cfRule>
  </conditionalFormatting>
  <conditionalFormatting sqref="EB63:EF63">
    <cfRule type="expression" dxfId="1376" priority="134">
      <formula>$F$63=""</formula>
    </cfRule>
  </conditionalFormatting>
  <conditionalFormatting sqref="EL63:EP63">
    <cfRule type="expression" dxfId="1375" priority="133">
      <formula>$P$63=""</formula>
    </cfRule>
  </conditionalFormatting>
  <conditionalFormatting sqref="EA48:EO48">
    <cfRule type="expression" dxfId="1374" priority="145">
      <formula>AND($A$48="■その他",$E$48="")</formula>
    </cfRule>
  </conditionalFormatting>
  <conditionalFormatting sqref="FF4:FK4">
    <cfRule type="expression" dxfId="1373" priority="132">
      <formula>$O$4=""</formula>
    </cfRule>
  </conditionalFormatting>
  <conditionalFormatting sqref="EW5:FE5">
    <cfRule type="expression" dxfId="1372" priority="131">
      <formula>$F$5=""</formula>
    </cfRule>
  </conditionalFormatting>
  <conditionalFormatting sqref="EW6:FE6">
    <cfRule type="expression" dxfId="1371" priority="130">
      <formula>$F$6=""</formula>
    </cfRule>
  </conditionalFormatting>
  <conditionalFormatting sqref="EW7:FE7">
    <cfRule type="expression" dxfId="1370" priority="129">
      <formula>$F$7=""</formula>
    </cfRule>
  </conditionalFormatting>
  <conditionalFormatting sqref="EW8:EZ8">
    <cfRule type="expression" dxfId="1369" priority="127">
      <formula>$F$8=""</formula>
    </cfRule>
  </conditionalFormatting>
  <conditionalFormatting sqref="ET9:EZ9">
    <cfRule type="expression" dxfId="1368" priority="126">
      <formula>$C$9=""</formula>
    </cfRule>
  </conditionalFormatting>
  <conditionalFormatting sqref="FF8:FK9">
    <cfRule type="expression" dxfId="1367" priority="125">
      <formula>$O$8=""</formula>
    </cfRule>
  </conditionalFormatting>
  <conditionalFormatting sqref="ET10:FB10">
    <cfRule type="expression" dxfId="1366" priority="124">
      <formula>$C$10=""</formula>
    </cfRule>
  </conditionalFormatting>
  <conditionalFormatting sqref="FE10:FF10">
    <cfRule type="expression" dxfId="1365" priority="123">
      <formula>$N$10=""</formula>
    </cfRule>
  </conditionalFormatting>
  <conditionalFormatting sqref="EW15 FB14">
    <cfRule type="expression" dxfId="1364" priority="122">
      <formula>AND($F$15="",$K$14="")</formula>
    </cfRule>
  </conditionalFormatting>
  <conditionalFormatting sqref="FC15:FK15">
    <cfRule type="expression" dxfId="1363" priority="121">
      <formula>AND($K$14&lt;&gt;"",$L$15="",$P$15="",$R$15="")</formula>
    </cfRule>
  </conditionalFormatting>
  <conditionalFormatting sqref="EV28:EX28">
    <cfRule type="expression" dxfId="1362" priority="117">
      <formula>$E$28=""</formula>
    </cfRule>
  </conditionalFormatting>
  <conditionalFormatting sqref="EY28:EZ28">
    <cfRule type="expression" dxfId="1361" priority="116">
      <formula>$H$28=""</formula>
    </cfRule>
  </conditionalFormatting>
  <conditionalFormatting sqref="FF26:FK27">
    <cfRule type="expression" dxfId="1360" priority="115">
      <formula>$O$26=""</formula>
    </cfRule>
  </conditionalFormatting>
  <conditionalFormatting sqref="FF28:FK28">
    <cfRule type="expression" dxfId="1359" priority="114">
      <formula>$O$28=""</formula>
    </cfRule>
  </conditionalFormatting>
  <conditionalFormatting sqref="EW37:EZ37">
    <cfRule type="expression" dxfId="1358" priority="105">
      <formula>$F$37=""</formula>
    </cfRule>
  </conditionalFormatting>
  <conditionalFormatting sqref="EX27:FB27">
    <cfRule type="expression" dxfId="1357" priority="118">
      <formula>AND($C$27="■その他",$G$27="")</formula>
    </cfRule>
  </conditionalFormatting>
  <conditionalFormatting sqref="FA33">
    <cfRule type="expression" dxfId="1356" priority="112">
      <formula>AND($H$33="■有",$J$33="")</formula>
    </cfRule>
  </conditionalFormatting>
  <conditionalFormatting sqref="EW34:EZ34">
    <cfRule type="expression" dxfId="1355" priority="111">
      <formula>AND($H$33="■有",$F$34="")</formula>
    </cfRule>
  </conditionalFormatting>
  <conditionalFormatting sqref="FB34:FD34">
    <cfRule type="expression" dxfId="1354" priority="110">
      <formula>AND($H$33="■有",$K$34="")</formula>
    </cfRule>
  </conditionalFormatting>
  <conditionalFormatting sqref="FG34:FK34">
    <cfRule type="expression" dxfId="1353" priority="109">
      <formula>AND($H$33="■有",$P$34="")</formula>
    </cfRule>
  </conditionalFormatting>
  <conditionalFormatting sqref="FB37:FD37">
    <cfRule type="expression" dxfId="1352" priority="104">
      <formula>AND($F$37&lt;&gt;"同居家族①と同じ",$F$37&lt;&gt;"同居家族②と同じ",$F$37="")</formula>
    </cfRule>
  </conditionalFormatting>
  <conditionalFormatting sqref="FG37:FK37">
    <cfRule type="expression" dxfId="1351" priority="103">
      <formula>AND($F$37&lt;&gt;"同居家族①と同じ",$F$37&lt;&gt;"同居家族②と同じ",$P$37="")</formula>
    </cfRule>
  </conditionalFormatting>
  <conditionalFormatting sqref="FE52:FI52">
    <cfRule type="expression" dxfId="1350" priority="98">
      <formula>AND($J$52="■有",$N$52="")</formula>
    </cfRule>
  </conditionalFormatting>
  <conditionalFormatting sqref="EW55:EZ55">
    <cfRule type="expression" dxfId="1349" priority="95">
      <formula>$F$55=""</formula>
    </cfRule>
  </conditionalFormatting>
  <conditionalFormatting sqref="FB39:FD39">
    <cfRule type="expression" dxfId="1348" priority="94">
      <formula>AND($F$39&lt;&gt;"",$F$39&lt;&gt;"同居家族①と同じ",$F$39&lt;&gt;"同居家族②と同じ",$K$39="")</formula>
    </cfRule>
  </conditionalFormatting>
  <conditionalFormatting sqref="FG39:FK39">
    <cfRule type="expression" dxfId="1347" priority="93">
      <formula>AND($F$39&lt;&gt;"",$F$39&lt;&gt;"同居家族①と同じ",$F$39&lt;&gt;"同居家族②と同じ",$P$39="")</formula>
    </cfRule>
  </conditionalFormatting>
  <conditionalFormatting sqref="EW63:FA63">
    <cfRule type="expression" dxfId="1346" priority="90">
      <formula>$F$63=""</formula>
    </cfRule>
  </conditionalFormatting>
  <conditionalFormatting sqref="FG63:FK63">
    <cfRule type="expression" dxfId="1345" priority="89">
      <formula>$P$63=""</formula>
    </cfRule>
  </conditionalFormatting>
  <conditionalFormatting sqref="EV48:FJ48">
    <cfRule type="expression" dxfId="1344" priority="101">
      <formula>AND($A$48="■その他",$E$48="")</formula>
    </cfRule>
  </conditionalFormatting>
  <conditionalFormatting sqref="GA4:GF4">
    <cfRule type="expression" dxfId="1343" priority="88">
      <formula>$O$4=""</formula>
    </cfRule>
  </conditionalFormatting>
  <conditionalFormatting sqref="FR5:FZ5">
    <cfRule type="expression" dxfId="1342" priority="87">
      <formula>$F$5=""</formula>
    </cfRule>
  </conditionalFormatting>
  <conditionalFormatting sqref="FR6:FZ6">
    <cfRule type="expression" dxfId="1341" priority="86">
      <formula>$F$6=""</formula>
    </cfRule>
  </conditionalFormatting>
  <conditionalFormatting sqref="FR7:FZ7">
    <cfRule type="expression" dxfId="1340" priority="85">
      <formula>$F$7=""</formula>
    </cfRule>
  </conditionalFormatting>
  <conditionalFormatting sqref="FR8:FU8">
    <cfRule type="expression" dxfId="1339" priority="83">
      <formula>$F$8=""</formula>
    </cfRule>
  </conditionalFormatting>
  <conditionalFormatting sqref="FO9:FU9">
    <cfRule type="expression" dxfId="1338" priority="82">
      <formula>$C$9=""</formula>
    </cfRule>
  </conditionalFormatting>
  <conditionalFormatting sqref="GA8:GF9">
    <cfRule type="expression" dxfId="1337" priority="81">
      <formula>$O$8=""</formula>
    </cfRule>
  </conditionalFormatting>
  <conditionalFormatting sqref="FO10:FW10">
    <cfRule type="expression" dxfId="1336" priority="80">
      <formula>$C$10=""</formula>
    </cfRule>
  </conditionalFormatting>
  <conditionalFormatting sqref="FZ10:GA10">
    <cfRule type="expression" dxfId="1335" priority="79">
      <formula>$N$10=""</formula>
    </cfRule>
  </conditionalFormatting>
  <conditionalFormatting sqref="FR15 FW14">
    <cfRule type="expression" dxfId="1334" priority="78">
      <formula>AND($F$15="",$K$14="")</formula>
    </cfRule>
  </conditionalFormatting>
  <conditionalFormatting sqref="FX15:GF15">
    <cfRule type="expression" dxfId="1333" priority="77">
      <formula>AND($K$14&lt;&gt;"",$L$15="",$P$15="",$R$15="")</formula>
    </cfRule>
  </conditionalFormatting>
  <conditionalFormatting sqref="FQ28:FS28">
    <cfRule type="expression" dxfId="1332" priority="73">
      <formula>$E$28=""</formula>
    </cfRule>
  </conditionalFormatting>
  <conditionalFormatting sqref="FT28:FU28">
    <cfRule type="expression" dxfId="1331" priority="72">
      <formula>$H$28=""</formula>
    </cfRule>
  </conditionalFormatting>
  <conditionalFormatting sqref="GA26:GF27">
    <cfRule type="expression" dxfId="1330" priority="71">
      <formula>$O$26=""</formula>
    </cfRule>
  </conditionalFormatting>
  <conditionalFormatting sqref="GA28:GF28">
    <cfRule type="expression" dxfId="1329" priority="70">
      <formula>$O$28=""</formula>
    </cfRule>
  </conditionalFormatting>
  <conditionalFormatting sqref="FR37:FU37">
    <cfRule type="expression" dxfId="1328" priority="61">
      <formula>$F$37=""</formula>
    </cfRule>
  </conditionalFormatting>
  <conditionalFormatting sqref="FS27:FW27">
    <cfRule type="expression" dxfId="1327" priority="74">
      <formula>AND($C$27="■その他",$G$27="")</formula>
    </cfRule>
  </conditionalFormatting>
  <conditionalFormatting sqref="FV33">
    <cfRule type="expression" dxfId="1326" priority="68">
      <formula>AND($H$33="■有",$J$33="")</formula>
    </cfRule>
  </conditionalFormatting>
  <conditionalFormatting sqref="FR34:FU34">
    <cfRule type="expression" dxfId="1325" priority="67">
      <formula>AND($H$33="■有",$F$34="")</formula>
    </cfRule>
  </conditionalFormatting>
  <conditionalFormatting sqref="FW34:FY34">
    <cfRule type="expression" dxfId="1324" priority="66">
      <formula>AND($H$33="■有",$K$34="")</formula>
    </cfRule>
  </conditionalFormatting>
  <conditionalFormatting sqref="GB34:GF34">
    <cfRule type="expression" dxfId="1323" priority="65">
      <formula>AND($H$33="■有",$P$34="")</formula>
    </cfRule>
  </conditionalFormatting>
  <conditionalFormatting sqref="FW37:FY37">
    <cfRule type="expression" dxfId="1322" priority="60">
      <formula>AND($F$37&lt;&gt;"同居家族①と同じ",$F$37&lt;&gt;"同居家族②と同じ",$F$37="")</formula>
    </cfRule>
  </conditionalFormatting>
  <conditionalFormatting sqref="GB37:GF37">
    <cfRule type="expression" dxfId="1321" priority="59">
      <formula>AND($F$37&lt;&gt;"同居家族①と同じ",$F$37&lt;&gt;"同居家族②と同じ",$P$37="")</formula>
    </cfRule>
  </conditionalFormatting>
  <conditionalFormatting sqref="FZ52:GD52">
    <cfRule type="expression" dxfId="1320" priority="54">
      <formula>AND($J$52="■有",$N$52="")</formula>
    </cfRule>
  </conditionalFormatting>
  <conditionalFormatting sqref="FR55:FU55">
    <cfRule type="expression" dxfId="1319" priority="51">
      <formula>$F$55=""</formula>
    </cfRule>
  </conditionalFormatting>
  <conditionalFormatting sqref="FW39:FY39">
    <cfRule type="expression" dxfId="1318" priority="50">
      <formula>AND($F$39&lt;&gt;"",$F$39&lt;&gt;"同居家族①と同じ",$F$39&lt;&gt;"同居家族②と同じ",$K$39="")</formula>
    </cfRule>
  </conditionalFormatting>
  <conditionalFormatting sqref="GB39:GF39">
    <cfRule type="expression" dxfId="1317" priority="49">
      <formula>AND($F$39&lt;&gt;"",$F$39&lt;&gt;"同居家族①と同じ",$F$39&lt;&gt;"同居家族②と同じ",$P$39="")</formula>
    </cfRule>
  </conditionalFormatting>
  <conditionalFormatting sqref="FR63:FV63">
    <cfRule type="expression" dxfId="1316" priority="46">
      <formula>$F$63=""</formula>
    </cfRule>
  </conditionalFormatting>
  <conditionalFormatting sqref="GB63:GF63">
    <cfRule type="expression" dxfId="1315" priority="45">
      <formula>$P$63=""</formula>
    </cfRule>
  </conditionalFormatting>
  <conditionalFormatting sqref="FQ48:GE48">
    <cfRule type="expression" dxfId="1314" priority="57">
      <formula>AND($A$48="■その他",$E$48="")</formula>
    </cfRule>
  </conditionalFormatting>
  <conditionalFormatting sqref="GV4:HA4">
    <cfRule type="expression" dxfId="1313" priority="44">
      <formula>$O$4=""</formula>
    </cfRule>
  </conditionalFormatting>
  <conditionalFormatting sqref="GM5:GU5">
    <cfRule type="expression" dxfId="1312" priority="43">
      <formula>$F$5=""</formula>
    </cfRule>
  </conditionalFormatting>
  <conditionalFormatting sqref="GM6:GU6">
    <cfRule type="expression" dxfId="1311" priority="42">
      <formula>$F$6=""</formula>
    </cfRule>
  </conditionalFormatting>
  <conditionalFormatting sqref="GM7:GU7">
    <cfRule type="expression" dxfId="1310" priority="41">
      <formula>$F$7=""</formula>
    </cfRule>
  </conditionalFormatting>
  <conditionalFormatting sqref="GM8:GP8">
    <cfRule type="expression" dxfId="1309" priority="39">
      <formula>$F$8=""</formula>
    </cfRule>
  </conditionalFormatting>
  <conditionalFormatting sqref="GJ9:GP9">
    <cfRule type="expression" dxfId="1308" priority="38">
      <formula>$C$9=""</formula>
    </cfRule>
  </conditionalFormatting>
  <conditionalFormatting sqref="GV8:HA9">
    <cfRule type="expression" dxfId="1307" priority="37">
      <formula>$O$8=""</formula>
    </cfRule>
  </conditionalFormatting>
  <conditionalFormatting sqref="GJ10:GR10">
    <cfRule type="expression" dxfId="1306" priority="36">
      <formula>$C$10=""</formula>
    </cfRule>
  </conditionalFormatting>
  <conditionalFormatting sqref="GU10:GV10">
    <cfRule type="expression" dxfId="1305" priority="35">
      <formula>$N$10=""</formula>
    </cfRule>
  </conditionalFormatting>
  <conditionalFormatting sqref="GM15 GR14">
    <cfRule type="expression" dxfId="1304" priority="34">
      <formula>AND($F$15="",$K$14="")</formula>
    </cfRule>
  </conditionalFormatting>
  <conditionalFormatting sqref="GS15:HA15">
    <cfRule type="expression" dxfId="1303" priority="33">
      <formula>AND($K$14&lt;&gt;"",$L$15="",$P$15="",$R$15="")</formula>
    </cfRule>
  </conditionalFormatting>
  <conditionalFormatting sqref="GL28:GN28">
    <cfRule type="expression" dxfId="1302" priority="29">
      <formula>$E$28=""</formula>
    </cfRule>
  </conditionalFormatting>
  <conditionalFormatting sqref="GO28:GP28">
    <cfRule type="expression" dxfId="1301" priority="28">
      <formula>$H$28=""</formula>
    </cfRule>
  </conditionalFormatting>
  <conditionalFormatting sqref="GV26:HA27">
    <cfRule type="expression" dxfId="1300" priority="27">
      <formula>$O$26=""</formula>
    </cfRule>
  </conditionalFormatting>
  <conditionalFormatting sqref="GV28:HA28">
    <cfRule type="expression" dxfId="1299" priority="26">
      <formula>$O$28=""</formula>
    </cfRule>
  </conditionalFormatting>
  <conditionalFormatting sqref="GM37:GP37">
    <cfRule type="expression" dxfId="1298" priority="17">
      <formula>$F$37=""</formula>
    </cfRule>
  </conditionalFormatting>
  <conditionalFormatting sqref="GN27:GR27">
    <cfRule type="expression" dxfId="1297" priority="30">
      <formula>AND($C$27="■その他",$G$27="")</formula>
    </cfRule>
  </conditionalFormatting>
  <conditionalFormatting sqref="GQ33">
    <cfRule type="expression" dxfId="1296" priority="24">
      <formula>AND($H$33="■有",$J$33="")</formula>
    </cfRule>
  </conditionalFormatting>
  <conditionalFormatting sqref="GM34:GP34">
    <cfRule type="expression" dxfId="1295" priority="23">
      <formula>AND($H$33="■有",$F$34="")</formula>
    </cfRule>
  </conditionalFormatting>
  <conditionalFormatting sqref="GR34:GT34">
    <cfRule type="expression" dxfId="1294" priority="22">
      <formula>AND($H$33="■有",$K$34="")</formula>
    </cfRule>
  </conditionalFormatting>
  <conditionalFormatting sqref="GW34:HA34">
    <cfRule type="expression" dxfId="1293" priority="21">
      <formula>AND($H$33="■有",$P$34="")</formula>
    </cfRule>
  </conditionalFormatting>
  <conditionalFormatting sqref="GR37:GT37">
    <cfRule type="expression" dxfId="1292" priority="16">
      <formula>AND($F$37&lt;&gt;"同居家族①と同じ",$F$37&lt;&gt;"同居家族②と同じ",$F$37="")</formula>
    </cfRule>
  </conditionalFormatting>
  <conditionalFormatting sqref="GW37:HA37">
    <cfRule type="expression" dxfId="1291" priority="15">
      <formula>AND($F$37&lt;&gt;"同居家族①と同じ",$F$37&lt;&gt;"同居家族②と同じ",$P$37="")</formula>
    </cfRule>
  </conditionalFormatting>
  <conditionalFormatting sqref="GU52:GY52">
    <cfRule type="expression" dxfId="1290" priority="10">
      <formula>AND($J$52="■有",$N$52="")</formula>
    </cfRule>
  </conditionalFormatting>
  <conditionalFormatting sqref="GM55:GP55">
    <cfRule type="expression" dxfId="1289" priority="7">
      <formula>$F$55=""</formula>
    </cfRule>
  </conditionalFormatting>
  <conditionalFormatting sqref="GR39:GT39">
    <cfRule type="expression" dxfId="1288" priority="6">
      <formula>AND($F$39&lt;&gt;"",$F$39&lt;&gt;"同居家族①と同じ",$F$39&lt;&gt;"同居家族②と同じ",$K$39="")</formula>
    </cfRule>
  </conditionalFormatting>
  <conditionalFormatting sqref="GW39:HA39">
    <cfRule type="expression" dxfId="1287" priority="5">
      <formula>AND($F$39&lt;&gt;"",$F$39&lt;&gt;"同居家族①と同じ",$F$39&lt;&gt;"同居家族②と同じ",$P$39="")</formula>
    </cfRule>
  </conditionalFormatting>
  <conditionalFormatting sqref="GM63:GQ63">
    <cfRule type="expression" dxfId="1286" priority="2">
      <formula>$F$63=""</formula>
    </cfRule>
  </conditionalFormatting>
  <conditionalFormatting sqref="GW63:HA63">
    <cfRule type="expression" dxfId="1285" priority="1">
      <formula>$P$63=""</formula>
    </cfRule>
  </conditionalFormatting>
  <conditionalFormatting sqref="GL48:GZ48">
    <cfRule type="expression" dxfId="1284"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80" id="{F27CCEF3-37FA-4C7D-9683-ED9B3F938C6C}">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72" id="{4D38B4FA-C1A2-4A00-B6A6-0DA9173BE11F}">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71" id="{83D03E56-5CF3-43BA-AFA1-6968CBED64C4}">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65" id="{A38215C9-3B30-4A21-B5A5-5E84792EB54E}">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60" id="{C9501101-79E1-4289-927C-D448C2E62422}">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59" id="{E4A555E8-56C4-4EE8-A495-048E3EDF1793}">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58" id="{CE4A6134-9E98-450B-A969-2E4949A0070F}">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54" id="{42BE67AC-058F-4B59-A1CE-7F960019EEE7}">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52" id="{4BFF034D-288A-46D4-9EAF-6DB6E0F05115}">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51" id="{F19A46E9-222A-44A3-87C2-888C51D88F24}">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49" id="{E9475157-9D5D-4F46-A6B4-2DB12D5B1300}">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48" id="{CF2A4F0B-ADC2-4464-8297-EFAA89D6B4C2}">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44" id="{6EAC71A0-E7FE-4C76-9F59-40D86887EECB}">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443" id="{44B57364-3543-4BE5-B7B2-28B9CB263607}">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A620-7A40-44EE-93F9-1AC0C7286C3A}">
  <dimension ref="A1:HB78"/>
  <sheetViews>
    <sheetView view="pageBreakPreview" zoomScale="40" zoomScaleNormal="55" zoomScaleSheetLayoutView="40" workbookViewId="0">
      <selection activeCell="GV4" sqref="GV4:HA4"/>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61</v>
      </c>
      <c r="C1" s="274" t="s">
        <v>284</v>
      </c>
      <c r="D1" s="274"/>
      <c r="E1" s="274"/>
      <c r="F1" s="274"/>
      <c r="G1" s="274"/>
      <c r="H1" s="274"/>
      <c r="I1" s="274"/>
      <c r="J1" s="274"/>
      <c r="K1" s="274"/>
      <c r="L1" s="274"/>
      <c r="M1" s="274"/>
      <c r="N1" s="274"/>
      <c r="O1" s="274"/>
      <c r="P1" s="274"/>
      <c r="Q1" s="274"/>
      <c r="R1" s="274"/>
      <c r="S1" s="274"/>
      <c r="T1" s="274"/>
      <c r="U1" s="274"/>
      <c r="V1" s="58">
        <f>A1+1</f>
        <v>62</v>
      </c>
      <c r="X1" s="274" t="s">
        <v>284</v>
      </c>
      <c r="Y1" s="274"/>
      <c r="Z1" s="274"/>
      <c r="AA1" s="274"/>
      <c r="AB1" s="274"/>
      <c r="AC1" s="274"/>
      <c r="AD1" s="274"/>
      <c r="AE1" s="274"/>
      <c r="AF1" s="274"/>
      <c r="AG1" s="274"/>
      <c r="AH1" s="274"/>
      <c r="AI1" s="274"/>
      <c r="AJ1" s="274"/>
      <c r="AK1" s="274"/>
      <c r="AL1" s="274"/>
      <c r="AM1" s="274"/>
      <c r="AN1" s="274"/>
      <c r="AO1" s="274"/>
      <c r="AP1" s="274"/>
      <c r="AQ1" s="58">
        <f>V1+1</f>
        <v>63</v>
      </c>
      <c r="AS1" s="274" t="s">
        <v>284</v>
      </c>
      <c r="AT1" s="274"/>
      <c r="AU1" s="274"/>
      <c r="AV1" s="274"/>
      <c r="AW1" s="274"/>
      <c r="AX1" s="274"/>
      <c r="AY1" s="274"/>
      <c r="AZ1" s="274"/>
      <c r="BA1" s="274"/>
      <c r="BB1" s="274"/>
      <c r="BC1" s="274"/>
      <c r="BD1" s="274"/>
      <c r="BE1" s="274"/>
      <c r="BF1" s="274"/>
      <c r="BG1" s="274"/>
      <c r="BH1" s="274"/>
      <c r="BI1" s="274"/>
      <c r="BJ1" s="274"/>
      <c r="BK1" s="274"/>
      <c r="BL1" s="58">
        <f>AQ1+1</f>
        <v>64</v>
      </c>
      <c r="BN1" s="274" t="s">
        <v>284</v>
      </c>
      <c r="BO1" s="274"/>
      <c r="BP1" s="274"/>
      <c r="BQ1" s="274"/>
      <c r="BR1" s="274"/>
      <c r="BS1" s="274"/>
      <c r="BT1" s="274"/>
      <c r="BU1" s="274"/>
      <c r="BV1" s="274"/>
      <c r="BW1" s="274"/>
      <c r="BX1" s="274"/>
      <c r="BY1" s="274"/>
      <c r="BZ1" s="274"/>
      <c r="CA1" s="274"/>
      <c r="CB1" s="274"/>
      <c r="CC1" s="274"/>
      <c r="CD1" s="274"/>
      <c r="CE1" s="274"/>
      <c r="CF1" s="274"/>
      <c r="CG1" s="58">
        <f>BL1+1</f>
        <v>65</v>
      </c>
      <c r="CI1" s="274" t="s">
        <v>284</v>
      </c>
      <c r="CJ1" s="274"/>
      <c r="CK1" s="274"/>
      <c r="CL1" s="274"/>
      <c r="CM1" s="274"/>
      <c r="CN1" s="274"/>
      <c r="CO1" s="274"/>
      <c r="CP1" s="274"/>
      <c r="CQ1" s="274"/>
      <c r="CR1" s="274"/>
      <c r="CS1" s="274"/>
      <c r="CT1" s="274"/>
      <c r="CU1" s="274"/>
      <c r="CV1" s="274"/>
      <c r="CW1" s="274"/>
      <c r="CX1" s="274"/>
      <c r="CY1" s="274"/>
      <c r="CZ1" s="274"/>
      <c r="DA1" s="274"/>
      <c r="DB1" s="58">
        <f>CG1+1</f>
        <v>66</v>
      </c>
      <c r="DD1" s="274" t="s">
        <v>284</v>
      </c>
      <c r="DE1" s="274"/>
      <c r="DF1" s="274"/>
      <c r="DG1" s="274"/>
      <c r="DH1" s="274"/>
      <c r="DI1" s="274"/>
      <c r="DJ1" s="274"/>
      <c r="DK1" s="274"/>
      <c r="DL1" s="274"/>
      <c r="DM1" s="274"/>
      <c r="DN1" s="274"/>
      <c r="DO1" s="274"/>
      <c r="DP1" s="274"/>
      <c r="DQ1" s="274"/>
      <c r="DR1" s="274"/>
      <c r="DS1" s="274"/>
      <c r="DT1" s="274"/>
      <c r="DU1" s="274"/>
      <c r="DV1" s="274"/>
      <c r="DW1" s="58">
        <f>DB1+1</f>
        <v>67</v>
      </c>
      <c r="DY1" s="274" t="s">
        <v>284</v>
      </c>
      <c r="DZ1" s="274"/>
      <c r="EA1" s="274"/>
      <c r="EB1" s="274"/>
      <c r="EC1" s="274"/>
      <c r="ED1" s="274"/>
      <c r="EE1" s="274"/>
      <c r="EF1" s="274"/>
      <c r="EG1" s="274"/>
      <c r="EH1" s="274"/>
      <c r="EI1" s="274"/>
      <c r="EJ1" s="274"/>
      <c r="EK1" s="274"/>
      <c r="EL1" s="274"/>
      <c r="EM1" s="274"/>
      <c r="EN1" s="274"/>
      <c r="EO1" s="274"/>
      <c r="EP1" s="274"/>
      <c r="EQ1" s="274"/>
      <c r="ER1" s="58">
        <f>DW1+1</f>
        <v>68</v>
      </c>
      <c r="ET1" s="274" t="s">
        <v>284</v>
      </c>
      <c r="EU1" s="274"/>
      <c r="EV1" s="274"/>
      <c r="EW1" s="274"/>
      <c r="EX1" s="274"/>
      <c r="EY1" s="274"/>
      <c r="EZ1" s="274"/>
      <c r="FA1" s="274"/>
      <c r="FB1" s="274"/>
      <c r="FC1" s="274"/>
      <c r="FD1" s="274"/>
      <c r="FE1" s="274"/>
      <c r="FF1" s="274"/>
      <c r="FG1" s="274"/>
      <c r="FH1" s="274"/>
      <c r="FI1" s="274"/>
      <c r="FJ1" s="274"/>
      <c r="FK1" s="274"/>
      <c r="FL1" s="274"/>
      <c r="FM1" s="58">
        <f>ER1+1</f>
        <v>69</v>
      </c>
      <c r="FO1" s="274" t="s">
        <v>284</v>
      </c>
      <c r="FP1" s="274"/>
      <c r="FQ1" s="274"/>
      <c r="FR1" s="274"/>
      <c r="FS1" s="274"/>
      <c r="FT1" s="274"/>
      <c r="FU1" s="274"/>
      <c r="FV1" s="274"/>
      <c r="FW1" s="274"/>
      <c r="FX1" s="274"/>
      <c r="FY1" s="274"/>
      <c r="FZ1" s="274"/>
      <c r="GA1" s="274"/>
      <c r="GB1" s="274"/>
      <c r="GC1" s="274"/>
      <c r="GD1" s="274"/>
      <c r="GE1" s="274"/>
      <c r="GF1" s="274"/>
      <c r="GG1" s="274"/>
      <c r="GH1" s="58">
        <f>FM1+1</f>
        <v>70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IF(VLOOKUP(ER1,入力用!1:1048576,5,0)="","",VLOOKUP(ER1,入力用!1:1048576,5,0))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IF(VLOOKUP(ER1,入力用!1:1048576,6,0)="","",VLOOKUP(ER1,入力用!1:1048576,6,0))</f>
        <v/>
      </c>
      <c r="EX5" s="309"/>
      <c r="EY5" s="309"/>
      <c r="EZ5" s="309"/>
      <c r="FA5" s="309"/>
      <c r="FB5" s="309"/>
      <c r="FC5" s="309"/>
      <c r="FD5" s="309"/>
      <c r="FE5" s="310"/>
      <c r="FF5" s="311" t="s">
        <v>128</v>
      </c>
      <c r="FG5" s="312"/>
      <c r="FH5" s="317" t="str">
        <f>IF(VLOOKUP(ER1,入力用!1:1048576,2,0)="新規","■新規","□新規")</f>
        <v>□新規</v>
      </c>
      <c r="FI5" s="304"/>
      <c r="FJ5" s="320" t="s">
        <v>190</v>
      </c>
      <c r="FK5" s="304" t="str">
        <f>IF(VLOOKUP(ER1,入力用!1:1048576,2,0)="更新","■更新","□更新")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IF(VLOOKUP(ER1,入力用!1:1048576,7,0)="","",VLOOKUP(ER1,入力用!1:1048576,7,0))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IF(VLOOKUP(ER1,入力用!1:1048576,8,0)="","",VLOOKUP(ER1,入力用!1:1048576,8,0))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IF(VLOOKUP(ER1,入力用!1:1048576,3,0)="","",VLOOKUP(ER1,入力用!1:1048576,3,0))</f>
        <v/>
      </c>
      <c r="EX8" s="279"/>
      <c r="EY8" s="279"/>
      <c r="EZ8" s="280"/>
      <c r="FA8" s="281" t="s">
        <v>130</v>
      </c>
      <c r="FB8" s="282"/>
      <c r="FC8" s="283" t="s">
        <v>22</v>
      </c>
      <c r="FD8" s="284"/>
      <c r="FE8" s="285"/>
      <c r="FF8" s="289" t="str">
        <f>IF(VLOOKUP(ER1,入力用!1:1048576,10,0)="","",VLOOKUP(ER1,入力用!1:1048576,10,0))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IF(VLOOKUP(ER1,入力用!1:1048576,4,0)="","",VLOOKUP(ER1,入力用!1:1048576,4,0))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IF(VLOOKUP(ER1,入力用!1:1048576,11,0)="","",VLOOKUP(ER1,入力用!1:1048576,11,0))</f>
        <v/>
      </c>
      <c r="EU10" s="331"/>
      <c r="EV10" s="331"/>
      <c r="EW10" s="331"/>
      <c r="EX10" s="331"/>
      <c r="EY10" s="331"/>
      <c r="EZ10" s="331"/>
      <c r="FA10" s="331"/>
      <c r="FB10" s="332"/>
      <c r="FC10" s="333" t="s">
        <v>20</v>
      </c>
      <c r="FD10" s="334"/>
      <c r="FE10" s="295" t="str">
        <f>IF(VLOOKUP(ER1,入力用!1:1048576,12,0)="","",VLOOKUP(ER1,入力用!1:1048576,12,0))</f>
        <v/>
      </c>
      <c r="FF10" s="296"/>
      <c r="FG10" s="335" t="s">
        <v>241</v>
      </c>
      <c r="FH10" s="336"/>
      <c r="FI10" s="296" t="str">
        <f>IF(VLOOKUP(ER1,入力用!1:1048576,13,0)="","",VLOOKUP(ER1,入力用!1:1048576,13,0))</f>
        <v/>
      </c>
      <c r="FJ10" s="296"/>
      <c r="FK10" s="297"/>
      <c r="FL10" s="118"/>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IF(VLOOKUP(ER1,入力用!1:1048576,14,0)="","",VLOOKUP(ER1,入力用!1:1048576,14,0))</f>
        <v/>
      </c>
      <c r="EU11" s="296"/>
      <c r="EV11" s="296"/>
      <c r="EW11" s="296"/>
      <c r="EX11" s="296"/>
      <c r="EY11" s="296"/>
      <c r="EZ11" s="296"/>
      <c r="FA11" s="296"/>
      <c r="FB11" s="297"/>
      <c r="FC11" s="327" t="s">
        <v>133</v>
      </c>
      <c r="FD11" s="328"/>
      <c r="FE11" s="329"/>
      <c r="FF11" s="295" t="str">
        <f>IF(VLOOKUP(ER1,入力用!1:1048576,15,0)="","",VLOOKUP(ER1,入力用!1:1048576,15,0))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IF(VLOOKUP(ER1,入力用!1:1048576,16,0)="","",VLOOKUP(ER1,入力用!1:1048576,16,0))</f>
        <v/>
      </c>
      <c r="EU12" s="348"/>
      <c r="EV12" s="348"/>
      <c r="EW12" s="348"/>
      <c r="EX12" s="348"/>
      <c r="EY12" s="348"/>
      <c r="EZ12" s="348"/>
      <c r="FA12" s="348"/>
      <c r="FB12" s="349"/>
      <c r="FC12" s="327" t="s">
        <v>135</v>
      </c>
      <c r="FD12" s="328"/>
      <c r="FE12" s="329"/>
      <c r="FF12" s="295" t="str">
        <f>IF(VLOOKUP(ER1,入力用!1:1048576,17,0)="","",VLOOKUP(ER1,入力用!1:1048576,17,0))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18"/>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IF(VLOOKUP(ER1,入力用!1:1048576,20,0)="","",VLOOKUP(ER1,入力用!1:1048576,20,0))</f>
        <v/>
      </c>
      <c r="FC14" s="309"/>
      <c r="FD14" s="309"/>
      <c r="FE14" s="309"/>
      <c r="FF14" s="309"/>
      <c r="FG14" s="309"/>
      <c r="FH14" s="309"/>
      <c r="FI14" s="309"/>
      <c r="FJ14" s="342" t="s">
        <v>171</v>
      </c>
      <c r="FK14" s="343"/>
      <c r="FL14" s="118"/>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IF(VLOOKUP(ER1,入力用!1:1048576,18,0)="","",VLOOKUP(ER1,入力用!1:1048576,18,0))</f>
        <v/>
      </c>
      <c r="EX15" s="362"/>
      <c r="EY15" s="363"/>
      <c r="EZ15" s="364" t="s">
        <v>172</v>
      </c>
      <c r="FA15" s="365"/>
      <c r="FB15" s="365"/>
      <c r="FC15" s="366" t="str">
        <f>IF(VLOOKUP(ER1,入力用!1:1048576,21,0)="","",VLOOKUP(ER1,入力用!1:1048576,21,0))</f>
        <v/>
      </c>
      <c r="FD15" s="366"/>
      <c r="FE15" s="366"/>
      <c r="FF15" s="366"/>
      <c r="FG15" s="366" t="str">
        <f>IF(VLOOKUP(ER1,入力用!1:1048576,22,0)="","",VLOOKUP(ER1,入力用!1:1048576,22,0))</f>
        <v/>
      </c>
      <c r="FH15" s="366"/>
      <c r="FI15" s="366" t="str">
        <f>IF(VLOOKUP(ER1,入力用!1:1048576,23,0)="","",VLOOKUP(ER1,入力用!1:1048576,23,0))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IF(VLOOKUP(ER1,入力用!1:1048576,19,0)="有","■有","□有")</f>
        <v>□有</v>
      </c>
      <c r="EX16" s="110" t="s">
        <v>190</v>
      </c>
      <c r="EY16" s="85" t="str">
        <f>IF(VLOOKUP(ER1,入力用!1:1048576,20,0)="無","■無","□無")</f>
        <v>□無</v>
      </c>
      <c r="EZ16" s="360" t="s">
        <v>173</v>
      </c>
      <c r="FA16" s="361"/>
      <c r="FB16" s="361"/>
      <c r="FC16" s="362" t="str">
        <f>IF(VLOOKUP(ER1,入力用!1:1048576,24,0)="","",VLOOKUP(ER1,入力用!1:1048576,24,0))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IF(VLOOKUP(ER1,入力用!1:1048576,25,0)="","",VLOOKUP(ER1,入力用!1:1048576,25,0))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IF(VLOOKUP(ER1,入力用!1:1048576,26,0)="","",VLOOKUP(ER1,入力用!1:1048576,26,0))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18"/>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IF(VLOOKUP(ER1,入力用!1:1048576,27,0)="","",VLOOKUP(ER1,入力用!1:1048576,27,0))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IF(VLOOKUP(ER1,入力用!1:1048576,28,0)="","",VLOOKUP(ER1,入力用!1:1048576,28,0))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IF(VLOOKUP(ER1,入力用!1:1048576,29,0)="","",VLOOKUP(ER1,入力用!1:1048576,29,0))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IF(VLOOKUP(ER1,入力用!1:1048576,30,0)="","",VLOOKUP(ER1,入力用!1:1048576,30,0))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IF(VLOOKUP(ER1,入力用!1:1048576,31,0)="","",VLOOKUP(ER1,入力用!1:1048576,31,0))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IF(VLOOKUP(ER1,入力用!1:1048576,32,0)="","",VLOOKUP(ER1,入力用!1:1048576,32,0))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IF(VLOOKUP(ER1,入力用!1:1048576,33,0)="一軒家","■一軒家","□一軒家")</f>
        <v>□一軒家</v>
      </c>
      <c r="EU26" s="309"/>
      <c r="EV26" s="309"/>
      <c r="EW26" s="309"/>
      <c r="EX26" s="309"/>
      <c r="EY26" s="309" t="str">
        <f>IF(VLOOKUP(ER1,入力用!1:1048576,33,0)="マンション","■マンション","□マンション")</f>
        <v>□マンション</v>
      </c>
      <c r="EZ26" s="309"/>
      <c r="FA26" s="309"/>
      <c r="FB26" s="310"/>
      <c r="FC26" s="374" t="s">
        <v>183</v>
      </c>
      <c r="FD26" s="389"/>
      <c r="FE26" s="375"/>
      <c r="FF26" s="390" t="str">
        <f>IF(VLOOKUP(ER1,入力用!1:1048576,37,0)="","",VLOOKUP(ER1,入力用!1:1048576,37,0))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IF(VLOOKUP(ER1,入力用!1:1048576,33,0)="その他","■その他","□その他")</f>
        <v>□その他</v>
      </c>
      <c r="EU27" s="361"/>
      <c r="EV27" s="361"/>
      <c r="EW27" s="361"/>
      <c r="EX27" s="457" t="str">
        <f>IF(VLOOKUP(ER1,入力用!1:1048576,34,0)="","",VLOOKUP(ER1,入力用!1:1048576,34,0))</f>
        <v/>
      </c>
      <c r="EY27" s="457"/>
      <c r="EZ27" s="457"/>
      <c r="FA27" s="457"/>
      <c r="FB27" s="458"/>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IF(VLOOKUP(ER1,入力用!1:1048576,35,0)="","",VLOOKUP(ER1,入力用!1:1048576,35,0))</f>
        <v/>
      </c>
      <c r="EW28" s="386"/>
      <c r="EX28" s="386"/>
      <c r="EY28" s="358" t="str">
        <f>IF(VLOOKUP(ER1,入力用!1:1048576,36,0)="","",VLOOKUP(ER1,入力用!1:1048576,36,0))</f>
        <v/>
      </c>
      <c r="EZ28" s="358"/>
      <c r="FA28" s="114" t="s">
        <v>182</v>
      </c>
      <c r="FB28" s="90"/>
      <c r="FC28" s="387" t="s">
        <v>5</v>
      </c>
      <c r="FD28" s="387"/>
      <c r="FE28" s="382"/>
      <c r="FF28" s="330" t="str">
        <f>IF(VLOOKUP(ER1,入力用!1:1048576,38,0)="","",VLOOKUP(ER1,入力用!1:1048576,38,0))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18"/>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IF(VLOOKUP(ER1,入力用!1:1048576,39,0)&lt;&gt;"","■浸水深","□浸水深")</f>
        <v>□浸水深</v>
      </c>
      <c r="ES30" s="309"/>
      <c r="ET30" s="79" t="s">
        <v>184</v>
      </c>
      <c r="EU30" s="79"/>
      <c r="EV30" s="402" t="str">
        <f>IF(VLOOKUP(ER1,入力用!1:1048576,39,0)="","",VLOOKUP(ER1,入力用!1:1048576,39,0))</f>
        <v/>
      </c>
      <c r="EW30" s="402"/>
      <c r="EX30" s="402"/>
      <c r="EY30" s="79" t="s">
        <v>186</v>
      </c>
      <c r="EZ30" s="79"/>
      <c r="FA30" s="309" t="str">
        <f>IF(VLOOKUP(ER1,入力用!1:1048576,40,0)&lt;&gt;"","■その他","□その他")</f>
        <v>□その他</v>
      </c>
      <c r="FB30" s="309"/>
      <c r="FC30" s="111" t="s">
        <v>185</v>
      </c>
      <c r="FD30" s="403" t="str">
        <f>IF(VLOOKUP(ER1,入力用!1:1048576,40,0)="","",VLOOKUP(ER1,入力用!1:1048576,40,0))</f>
        <v/>
      </c>
      <c r="FE30" s="403"/>
      <c r="FF30" s="403"/>
      <c r="FG30" s="403"/>
      <c r="FH30" s="403"/>
      <c r="FI30" s="403"/>
      <c r="FJ30" s="403"/>
      <c r="FK30" s="404"/>
      <c r="FL30" s="118"/>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IF(VLOOKUP(ER1,入力用!1:1048576,41,0)="土砂災害特別警戒区域","■土砂災害特別警戒区域","□土砂災害特別警戒区域")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IF(VLOOKUP(ER1,入力用!1:1048576,41,0)="土砂災害警戒区域","■土砂災害警戒区域","□土砂災害警戒区域")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18"/>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IF(VLOOKUP(ER1,入力用!1:1048576,42,0)="有","■有","□有")</f>
        <v>□有</v>
      </c>
      <c r="EZ33" s="81" t="s">
        <v>188</v>
      </c>
      <c r="FA33" s="115" t="str">
        <f>IF(VLOOKUP(ER1,入力用!1:1048576,43,0)="","",VLOOKUP(ER1,入力用!1:1048576,43,0))</f>
        <v/>
      </c>
      <c r="FB33" s="309" t="s">
        <v>189</v>
      </c>
      <c r="FC33" s="309"/>
      <c r="FD33" s="111" t="s">
        <v>190</v>
      </c>
      <c r="FE33" s="106" t="str">
        <f>IF(VLOOKUP(ER1,入力用!1:1048576,42,0)="無","■無","□無")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IF(VLOOKUP(ER1,入力用!1:1048576,44,0)="","",VLOOKUP(ER1,入力用!1:1048576,44,0))</f>
        <v/>
      </c>
      <c r="EX34" s="407"/>
      <c r="EY34" s="407"/>
      <c r="EZ34" s="407"/>
      <c r="FA34" s="112" t="s">
        <v>191</v>
      </c>
      <c r="FB34" s="407" t="str">
        <f>IF(VLOOKUP(ER1,入力用!1:1048576,45,0)="","",VLOOKUP(ER1,入力用!1:1048576,45,0))</f>
        <v/>
      </c>
      <c r="FC34" s="407"/>
      <c r="FD34" s="407"/>
      <c r="FE34" s="407" t="s">
        <v>192</v>
      </c>
      <c r="FF34" s="407"/>
      <c r="FG34" s="407" t="str">
        <f>IF(VLOOKUP(ER1,入力用!1:1048576,46,0)="","",VLOOKUP(ER1,入力用!1:1048576,46,0))</f>
        <v/>
      </c>
      <c r="FH34" s="407"/>
      <c r="FI34" s="407"/>
      <c r="FJ34" s="407"/>
      <c r="FK34" s="407"/>
      <c r="FL34" s="118"/>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55" t="s">
        <v>193</v>
      </c>
      <c r="EU35" s="407"/>
      <c r="EV35" s="407"/>
      <c r="EW35" s="407" t="str">
        <f>IF(VLOOKUP(ER1,入力用!1:1048576,47,0)="","",VLOOKUP(ER1,入力用!1:1048576,47,0))</f>
        <v/>
      </c>
      <c r="EX35" s="407"/>
      <c r="EY35" s="407"/>
      <c r="EZ35" s="407"/>
      <c r="FA35" s="109" t="s">
        <v>191</v>
      </c>
      <c r="FB35" s="407" t="str">
        <f>IF(VLOOKUP(ER1,入力用!1:1048576,48,0)="","",VLOOKUP(ER1,入力用!1:1048576,48,0))</f>
        <v/>
      </c>
      <c r="FC35" s="407"/>
      <c r="FD35" s="407"/>
      <c r="FE35" s="407" t="s">
        <v>192</v>
      </c>
      <c r="FF35" s="407"/>
      <c r="FG35" s="407" t="str">
        <f>IF(VLOOKUP(ER1,入力用!1:1048576,49,0)="","",VLOOKUP(ER1,入力用!1:1048576,49,0))</f>
        <v/>
      </c>
      <c r="FH35" s="407"/>
      <c r="FI35" s="407"/>
      <c r="FJ35" s="407"/>
      <c r="FK35" s="456"/>
      <c r="FL35" s="118"/>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18"/>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IF(VLOOKUP(ER1,入力用!1:1048576,50,0)="","",VLOOKUP(ER1,入力用!1:1048576,50,0))</f>
        <v/>
      </c>
      <c r="EX37" s="308"/>
      <c r="EY37" s="308"/>
      <c r="EZ37" s="308"/>
      <c r="FA37" s="117" t="s">
        <v>191</v>
      </c>
      <c r="FB37" s="308" t="str">
        <f>IF(VLOOKUP(ER1,入力用!1:1048576,52,0)="","",VLOOKUP(ER1,入力用!1:1048576,52,0))</f>
        <v/>
      </c>
      <c r="FC37" s="308"/>
      <c r="FD37" s="308"/>
      <c r="FE37" s="308" t="s">
        <v>192</v>
      </c>
      <c r="FF37" s="308"/>
      <c r="FG37" s="308" t="str">
        <f>IF(VLOOKUP(ER1,入力用!1:1048576,53,0)="","",VLOOKUP(ER1,入力用!1:1048576,53,0))</f>
        <v/>
      </c>
      <c r="FH37" s="308"/>
      <c r="FI37" s="308"/>
      <c r="FJ37" s="308"/>
      <c r="FK37" s="308"/>
      <c r="FL37" s="118"/>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IF(VLOOKUP(ER1,入力用!1:1048576,51,0)="","",VLOOKUP(ER1,入力用!1:1048576,51,0))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IF(VLOOKUP(ER1,入力用!1:1048576,54,0)="","",VLOOKUP(ER1,入力用!1:1048576,54,0))</f>
        <v/>
      </c>
      <c r="EX39" s="308"/>
      <c r="EY39" s="308"/>
      <c r="EZ39" s="308"/>
      <c r="FA39" s="117" t="s">
        <v>191</v>
      </c>
      <c r="FB39" s="308" t="str">
        <f>IF(VLOOKUP(ER1,入力用!1:1048576,56,0)="","",VLOOKUP(ER1,入力用!1:1048576,56,0))</f>
        <v/>
      </c>
      <c r="FC39" s="308"/>
      <c r="FD39" s="308"/>
      <c r="FE39" s="308" t="s">
        <v>192</v>
      </c>
      <c r="FF39" s="308"/>
      <c r="FG39" s="308" t="str">
        <f>IF(VLOOKUP(ER1,入力用!1:1048576,57,0)="","",VLOOKUP(ER1,入力用!1:1048576,57,0))</f>
        <v/>
      </c>
      <c r="FH39" s="308"/>
      <c r="FI39" s="308"/>
      <c r="FJ39" s="308"/>
      <c r="FK39" s="308"/>
      <c r="FL39" s="118"/>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IF(VLOOKUP(ER1,入力用!1:1048576,55,0)="","",VLOOKUP(ER1,入力用!1:1048576,55,0))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IF(VLOOKUP(ER1,入力用!1:1048576,58,0)="○","■立つことや歩行が困難","□立つことや歩行が困難")</f>
        <v>□立つことや歩行が困難</v>
      </c>
      <c r="ES42" s="309"/>
      <c r="ET42" s="309"/>
      <c r="EU42" s="309"/>
      <c r="EV42" s="309"/>
      <c r="EW42" s="309"/>
      <c r="EX42" s="309"/>
      <c r="EY42" s="309"/>
      <c r="EZ42" s="309"/>
      <c r="FA42" s="309"/>
      <c r="FB42" s="309" t="str">
        <f>IF(VLOOKUP(ER1,入力用!1:1048576,59,0)="○","■音が聞こえない（聞き取りにくい）","□音が聞こえない（聞き取りにくい）")</f>
        <v>□音が聞こえない（聞き取りにくい）</v>
      </c>
      <c r="FC42" s="309"/>
      <c r="FD42" s="309"/>
      <c r="FE42" s="309"/>
      <c r="FF42" s="309"/>
      <c r="FG42" s="309"/>
      <c r="FH42" s="309"/>
      <c r="FI42" s="309"/>
      <c r="FJ42" s="309"/>
      <c r="FK42" s="310"/>
      <c r="FL42" s="108"/>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IF(VLOOKUP(ER1,入力用!1:1048576,60,0)="○","■物が見えない（見えにくい）","□物が見えない（見えにくい）")</f>
        <v>□物が見えない（見えにくい）</v>
      </c>
      <c r="ES43" s="361"/>
      <c r="ET43" s="361"/>
      <c r="EU43" s="361"/>
      <c r="EV43" s="361"/>
      <c r="EW43" s="361"/>
      <c r="EX43" s="361"/>
      <c r="EY43" s="361"/>
      <c r="EZ43" s="361"/>
      <c r="FA43" s="361"/>
      <c r="FB43" s="361" t="str">
        <f>IF(VLOOKUP(ER1,入力用!1:1048576,61,0)="○","■言葉や文字の理解がむずかしい","□言葉や文字の理解がむずかしい")</f>
        <v>□言葉や文字の理解がむずかしい</v>
      </c>
      <c r="FC43" s="361"/>
      <c r="FD43" s="361"/>
      <c r="FE43" s="361"/>
      <c r="FF43" s="361"/>
      <c r="FG43" s="361"/>
      <c r="FH43" s="361"/>
      <c r="FI43" s="361"/>
      <c r="FJ43" s="361"/>
      <c r="FK43" s="453"/>
      <c r="FL43" s="108"/>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IF(VLOOKUP(ER1,入力用!1:1048576,62,0)="○","■危険なことが判断できない","□危険なことが判断できない")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IF(VLOOKUP(ER1,入力用!1:1048576,63,0)="○","■顔を見ても知人や家族とわからない","□顔を見ても知人や家族とわからない")</f>
        <v>□顔を見ても知人や家族とわからない</v>
      </c>
      <c r="FC44" s="361"/>
      <c r="FD44" s="361"/>
      <c r="FE44" s="361"/>
      <c r="FF44" s="361"/>
      <c r="FG44" s="361"/>
      <c r="FH44" s="361"/>
      <c r="FI44" s="361"/>
      <c r="FJ44" s="361"/>
      <c r="FK44" s="453"/>
      <c r="FL44" s="108"/>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IF(VLOOKUP(ER1,入力用!1:1048576,64,0)="○","■同居家族も支援を要する状態にある","□同居家族も支援を要する状態にある")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IF(VLOOKUP(ER1,入力用!1:1048576,65,0)="○","■歩行時に杖が必要","□歩行時に杖が必要")</f>
        <v>□歩行時に杖が必要</v>
      </c>
      <c r="FC45" s="361"/>
      <c r="FD45" s="361"/>
      <c r="FE45" s="361"/>
      <c r="FF45" s="361"/>
      <c r="FG45" s="361"/>
      <c r="FH45" s="361"/>
      <c r="FI45" s="361"/>
      <c r="FJ45" s="361"/>
      <c r="FK45" s="453"/>
      <c r="FL45" s="108"/>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IF(VLOOKUP(ER1,入力用!1:1048576,66,0)="○","■移動時に車いすが必要","□移動時に車いすが必要")</f>
        <v>□移動時に車いすが必要</v>
      </c>
      <c r="ES46" s="361"/>
      <c r="ET46" s="361"/>
      <c r="EU46" s="361"/>
      <c r="EV46" s="361"/>
      <c r="EW46" s="361"/>
      <c r="EX46" s="361"/>
      <c r="EY46" s="361"/>
      <c r="EZ46" s="361"/>
      <c r="FA46" s="361"/>
      <c r="FB46" s="361" t="str">
        <f>IF(VLOOKUP(ER1,入力用!1:1048576,67,0)="○","■酸素吸入","□酸素吸入")</f>
        <v>□酸素吸入</v>
      </c>
      <c r="FC46" s="361"/>
      <c r="FD46" s="361"/>
      <c r="FE46" s="361"/>
      <c r="FF46" s="361"/>
      <c r="FG46" s="361"/>
      <c r="FH46" s="361"/>
      <c r="FI46" s="361"/>
      <c r="FJ46" s="361"/>
      <c r="FK46" s="453"/>
      <c r="FL46" s="108"/>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IF(VLOOKUP(ER1,入力用!1:1048576,68,0)="○","■インシュリン注射","□インシュリン注射")</f>
        <v>□インシュリン注射</v>
      </c>
      <c r="ES47" s="361"/>
      <c r="ET47" s="361"/>
      <c r="EU47" s="361"/>
      <c r="EV47" s="361"/>
      <c r="EW47" s="361"/>
      <c r="EX47" s="361"/>
      <c r="EY47" s="361"/>
      <c r="EZ47" s="361"/>
      <c r="FA47" s="361"/>
      <c r="FB47" s="361" t="str">
        <f>IF(VLOOKUP(ER1,入力用!1:1048576,69,0)="○","■人工透析","□人工透析")</f>
        <v>□人工透析</v>
      </c>
      <c r="FC47" s="361"/>
      <c r="FD47" s="361"/>
      <c r="FE47" s="361"/>
      <c r="FF47" s="361"/>
      <c r="FG47" s="361"/>
      <c r="FH47" s="361"/>
      <c r="FI47" s="361"/>
      <c r="FJ47" s="361"/>
      <c r="FK47" s="453"/>
      <c r="FL47" s="108"/>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IF(VLOOKUP(ER1,入力用!1:1048576,70,0)="○","■その他","□その他")</f>
        <v>□その他</v>
      </c>
      <c r="ES48" s="357"/>
      <c r="ET48" s="358" t="s">
        <v>195</v>
      </c>
      <c r="EU48" s="358"/>
      <c r="EV48" s="358" t="str">
        <f>IF(VLOOKUP(ER1,入力用!1:1048576,71,0)="","",VLOOKUP(ER1,入力用!1:1048576,71,0))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IF(VLOOKUP(ER1,入力用!1:1048576,72,0)="","",VLOOKUP(ER1,入力用!1:1048576,72,0))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18"/>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13" t="str">
        <f>IF(VLOOKUP(ER1,入力用!1:1048576,73,0)="有","■有","□有")</f>
        <v>□有</v>
      </c>
      <c r="FB51" s="111" t="s">
        <v>190</v>
      </c>
      <c r="FC51" s="79" t="str">
        <f>IF(VLOOKUP(ER1,入力用!1:1048576,73,0)="無","■無","□無")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14" t="str">
        <f>IF(VLOOKUP(ER1,入力用!1:1048576,74,0)="有","■有","□有")</f>
        <v>□有</v>
      </c>
      <c r="FB52" s="119" t="s">
        <v>190</v>
      </c>
      <c r="FC52" s="91" t="str">
        <f>IF(VLOOKUP(ER1,入力用!1:1048576,74,0)="無","■無","□無")</f>
        <v>□無</v>
      </c>
      <c r="FD52" s="80" t="s">
        <v>188</v>
      </c>
      <c r="FE52" s="358" t="str">
        <f>IF(VLOOKUP(ER1,入力用!1:1048576,75,0)="","",VLOOKUP(ER1,入力用!1:1048576,75,0))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IF(VLOOKUP(ER1,入力用!1:1048576,76,0)="","",VLOOKUP(ER1,入力用!1:1048576,76,0))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18"/>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IF(VLOOKUP(ER1,入力用!1:1048576,77,0)="","",VLOOKUP(ER1,入力用!1:1048576,77,0))</f>
        <v/>
      </c>
      <c r="EX55" s="308"/>
      <c r="EY55" s="308"/>
      <c r="EZ55" s="308"/>
      <c r="FA55" s="116" t="s">
        <v>191</v>
      </c>
      <c r="FB55" s="308" t="str">
        <f>IF(VLOOKUP(ER1,入力用!1:1048576,79,0)="","",VLOOKUP(ER1,入力用!1:1048576,79,0))</f>
        <v/>
      </c>
      <c r="FC55" s="308"/>
      <c r="FD55" s="308"/>
      <c r="FE55" s="308" t="s">
        <v>192</v>
      </c>
      <c r="FF55" s="308"/>
      <c r="FG55" s="308" t="str">
        <f>IF(VLOOKUP(ER1,入力用!1:1048576,80,0)="","",VLOOKUP(ER1,入力用!1:1048576,80,0))</f>
        <v/>
      </c>
      <c r="FH55" s="308"/>
      <c r="FI55" s="308"/>
      <c r="FJ55" s="308"/>
      <c r="FK55" s="308"/>
      <c r="FL55" s="118"/>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IF(VLOOKUP(ER1,入力用!1:1048576,78,0)="","",VLOOKUP(ER1,入力用!1:1048576,78,0))</f>
        <v/>
      </c>
      <c r="EX56" s="425"/>
      <c r="EY56" s="425"/>
      <c r="EZ56" s="425"/>
      <c r="FA56" s="425"/>
      <c r="FB56" s="425"/>
      <c r="FC56" s="425"/>
      <c r="FD56" s="425"/>
      <c r="FE56" s="425"/>
      <c r="FF56" s="425"/>
      <c r="FG56" s="425"/>
      <c r="FH56" s="425"/>
      <c r="FI56" s="425"/>
      <c r="FJ56" s="425"/>
      <c r="FK56" s="425"/>
      <c r="FL56" s="118"/>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IF(VLOOKUP(ER1,入力用!1:1048576,81,0)="","",VLOOKUP(ER1,入力用!1:1048576,81,0))</f>
        <v/>
      </c>
      <c r="EX57" s="308"/>
      <c r="EY57" s="308"/>
      <c r="EZ57" s="308"/>
      <c r="FA57" s="116" t="s">
        <v>191</v>
      </c>
      <c r="FB57" s="308" t="str">
        <f>IF(VLOOKUP(ER1,入力用!1:1048576,83,0)="","",VLOOKUP(ER1,入力用!1:1048576,83,0))</f>
        <v/>
      </c>
      <c r="FC57" s="308"/>
      <c r="FD57" s="308"/>
      <c r="FE57" s="308" t="s">
        <v>192</v>
      </c>
      <c r="FF57" s="308"/>
      <c r="FG57" s="308" t="str">
        <f>IF(VLOOKUP(ER1,入力用!1:1048576,84,0)="","",VLOOKUP(ER1,入力用!1:1048576,84,0))</f>
        <v/>
      </c>
      <c r="FH57" s="308"/>
      <c r="FI57" s="308"/>
      <c r="FJ57" s="308"/>
      <c r="FK57" s="308"/>
      <c r="FL57" s="118"/>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IF(VLOOKUP(ER1,入力用!1:1048576,82,0)="","",VLOOKUP(ER1,入力用!1:1048576,82,0))</f>
        <v/>
      </c>
      <c r="EX58" s="425"/>
      <c r="EY58" s="425"/>
      <c r="EZ58" s="425"/>
      <c r="FA58" s="425"/>
      <c r="FB58" s="425"/>
      <c r="FC58" s="425"/>
      <c r="FD58" s="425"/>
      <c r="FE58" s="425"/>
      <c r="FF58" s="425"/>
      <c r="FG58" s="425"/>
      <c r="FH58" s="425"/>
      <c r="FI58" s="425"/>
      <c r="FJ58" s="425"/>
      <c r="FK58" s="425"/>
      <c r="FL58" s="118"/>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IF(VLOOKUP(ER1,入力用!1:1048576,85,0)="","",VLOOKUP(ER1,入力用!1:1048576,85,0))</f>
        <v/>
      </c>
      <c r="EU59" s="348"/>
      <c r="EV59" s="348"/>
      <c r="EW59" s="348"/>
      <c r="EX59" s="348"/>
      <c r="EY59" s="348"/>
      <c r="EZ59" s="348"/>
      <c r="FA59" s="348"/>
      <c r="FB59" s="348"/>
      <c r="FC59" s="348"/>
      <c r="FD59" s="348"/>
      <c r="FE59" s="348"/>
      <c r="FF59" s="348"/>
      <c r="FG59" s="348"/>
      <c r="FH59" s="348"/>
      <c r="FI59" s="348"/>
      <c r="FJ59" s="348"/>
      <c r="FK59" s="348"/>
      <c r="FL59" s="118"/>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IF(VLOOKUP(ER1,入力用!1:1048576,86,0)="","",VLOOKUP(ER1,入力用!1:1048576,86,0))</f>
        <v/>
      </c>
      <c r="EX63" s="331"/>
      <c r="EY63" s="331"/>
      <c r="EZ63" s="331"/>
      <c r="FA63" s="332"/>
      <c r="FB63" s="430" t="s">
        <v>199</v>
      </c>
      <c r="FC63" s="431"/>
      <c r="FD63" s="431"/>
      <c r="FE63" s="431"/>
      <c r="FF63" s="440"/>
      <c r="FG63" s="330" t="str">
        <f>IF(VLOOKUP(ER1,入力用!1:1048576,87,0)="","",VLOOKUP(ER1,入力用!1:1048576,87,0))</f>
        <v/>
      </c>
      <c r="FH63" s="331"/>
      <c r="FI63" s="331"/>
      <c r="FJ63" s="331"/>
      <c r="FK63" s="331"/>
      <c r="FL63" s="118"/>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FF4:FK4">
    <cfRule type="expression" dxfId="1269" priority="528">
      <formula>$FF$4=""</formula>
    </cfRule>
  </conditionalFormatting>
  <conditionalFormatting sqref="EW5:FE5">
    <cfRule type="expression" dxfId="1268" priority="527">
      <formula>$EW$5=""</formula>
    </cfRule>
  </conditionalFormatting>
  <conditionalFormatting sqref="EW6:FE6">
    <cfRule type="expression" dxfId="1267" priority="526">
      <formula>$EW$6=""</formula>
    </cfRule>
  </conditionalFormatting>
  <conditionalFormatting sqref="EW7:FE7">
    <cfRule type="expression" dxfId="1266" priority="525">
      <formula>$EW$7=""</formula>
    </cfRule>
  </conditionalFormatting>
  <conditionalFormatting sqref="EW8:EZ8">
    <cfRule type="expression" dxfId="1265" priority="523">
      <formula>$EW$8=""</formula>
    </cfRule>
  </conditionalFormatting>
  <conditionalFormatting sqref="ET9:EZ9">
    <cfRule type="expression" dxfId="1264" priority="522">
      <formula>$ET$9=""</formula>
    </cfRule>
  </conditionalFormatting>
  <conditionalFormatting sqref="FF8:FK9">
    <cfRule type="expression" dxfId="1263" priority="521">
      <formula>$FF$8=""</formula>
    </cfRule>
  </conditionalFormatting>
  <conditionalFormatting sqref="ET10:FB10">
    <cfRule type="expression" dxfId="1262" priority="520">
      <formula>$ET$10=""</formula>
    </cfRule>
  </conditionalFormatting>
  <conditionalFormatting sqref="FE10:FF10">
    <cfRule type="expression" dxfId="1261" priority="519">
      <formula>$FE$10=""</formula>
    </cfRule>
  </conditionalFormatting>
  <conditionalFormatting sqref="EW15 FB14">
    <cfRule type="expression" dxfId="1260" priority="518">
      <formula>AND($EW$15="",$FB$14="")</formula>
    </cfRule>
  </conditionalFormatting>
  <conditionalFormatting sqref="FC15:FK15">
    <cfRule type="expression" dxfId="1259" priority="517">
      <formula>AND($K$14&lt;&gt;"",$L$15="",$P$15="",$R$15="")</formula>
    </cfRule>
  </conditionalFormatting>
  <conditionalFormatting sqref="EV28:EX28">
    <cfRule type="expression" dxfId="1258" priority="514">
      <formula>$EV$28=""</formula>
    </cfRule>
  </conditionalFormatting>
  <conditionalFormatting sqref="EY28:EZ28">
    <cfRule type="expression" dxfId="1257" priority="513">
      <formula>$EY$28=""</formula>
    </cfRule>
  </conditionalFormatting>
  <conditionalFormatting sqref="FF26:FK27">
    <cfRule type="expression" dxfId="1256" priority="512">
      <formula>$FF$26=""</formula>
    </cfRule>
  </conditionalFormatting>
  <conditionalFormatting sqref="FF28:FK28">
    <cfRule type="expression" dxfId="1255" priority="511">
      <formula>$FF$28=""</formula>
    </cfRule>
  </conditionalFormatting>
  <conditionalFormatting sqref="EW37:EZ37">
    <cfRule type="expression" dxfId="1254" priority="507">
      <formula>$EW$37=""</formula>
    </cfRule>
  </conditionalFormatting>
  <conditionalFormatting sqref="EX27:FB27">
    <cfRule type="expression" dxfId="1253" priority="515">
      <formula>AND($ET$27="■その他",$EX$27="")</formula>
    </cfRule>
  </conditionalFormatting>
  <conditionalFormatting sqref="FB37:FD37">
    <cfRule type="expression" dxfId="1252" priority="506">
      <formula>AND($EW$37&lt;&gt;"同居家族①と同じ",$EW$37&lt;&gt;"同居家族②と同じ",$FB$37="")</formula>
    </cfRule>
  </conditionalFormatting>
  <conditionalFormatting sqref="FE52:FI52">
    <cfRule type="expression" dxfId="1251" priority="501">
      <formula>AND($FA$52="■有",$FE$52="")</formula>
    </cfRule>
  </conditionalFormatting>
  <conditionalFormatting sqref="FB55:FD55">
    <cfRule type="expression" dxfId="1250" priority="500">
      <formula>AND($EW$55&lt;&gt;"同居家族①と同じ",$EW$55&lt;&gt;"同居家族②と同じ",$FB$55="")</formula>
    </cfRule>
  </conditionalFormatting>
  <conditionalFormatting sqref="FG55:FK55">
    <cfRule type="expression" dxfId="1249" priority="499">
      <formula>AND($EW$55&lt;&gt;"同居家族①と同じ",$EW$55&lt;&gt;"同居家族②と同じ",$FG$55="")</formula>
    </cfRule>
  </conditionalFormatting>
  <conditionalFormatting sqref="EW55:EZ55">
    <cfRule type="expression" dxfId="1248" priority="498">
      <formula>$EW$55=""</formula>
    </cfRule>
  </conditionalFormatting>
  <conditionalFormatting sqref="FB57:FD57">
    <cfRule type="expression" dxfId="1247" priority="497">
      <formula>AND($EW$57&lt;&gt;"",$EW$57&lt;&gt;"同居家族①と同じ",$EW$57&lt;&gt;"同居家族②と同じ",$EW$57="")</formula>
    </cfRule>
  </conditionalFormatting>
  <conditionalFormatting sqref="FG57:FK57">
    <cfRule type="expression" dxfId="1246" priority="496">
      <formula>AND($EW$57&lt;&gt;"",$EW$57&lt;&gt;"同居家族①と同じ",$EW$57&lt;&gt;"同居家族②と同じ",$FG$57="")</formula>
    </cfRule>
  </conditionalFormatting>
  <conditionalFormatting sqref="EW63:FA63">
    <cfRule type="expression" dxfId="1245" priority="495">
      <formula>$EW$63=""</formula>
    </cfRule>
  </conditionalFormatting>
  <conditionalFormatting sqref="FG63:FK63">
    <cfRule type="expression" dxfId="1244" priority="494">
      <formula>$FG$63=""</formula>
    </cfRule>
  </conditionalFormatting>
  <conditionalFormatting sqref="EW34:EZ34">
    <cfRule type="expression" dxfId="1243" priority="493">
      <formula>AND($EY$33="■有",$EW$34="")</formula>
    </cfRule>
  </conditionalFormatting>
  <conditionalFormatting sqref="FB34:FD34">
    <cfRule type="expression" dxfId="1242" priority="492">
      <formula>AND($EY$33="■有",$FB$34="")</formula>
    </cfRule>
  </conditionalFormatting>
  <conditionalFormatting sqref="FG34:FK34">
    <cfRule type="expression" dxfId="1241" priority="491">
      <formula>AND($EY$33="■有",$FG$34="")</formula>
    </cfRule>
  </conditionalFormatting>
  <conditionalFormatting sqref="FA33">
    <cfRule type="expression" dxfId="1240" priority="490">
      <formula>AND($EY$33="■有",$FA$33="")</formula>
    </cfRule>
  </conditionalFormatting>
  <conditionalFormatting sqref="FG37:FK37">
    <cfRule type="expression" dxfId="1239" priority="488">
      <formula>AND($EW$37&lt;&gt;"同居家族①と同じ",$EW$37&lt;&gt;"同居家族②と同じ",$FG$37="")</formula>
    </cfRule>
  </conditionalFormatting>
  <conditionalFormatting sqref="FB39:FD39">
    <cfRule type="expression" dxfId="1238" priority="487">
      <formula>AND($EW$39&lt;&gt;"",$EW$39&lt;&gt;"同居家族①と同じ",$EW$39&lt;&gt;"同居家族②と同じ",$FB$39="")</formula>
    </cfRule>
  </conditionalFormatting>
  <conditionalFormatting sqref="FG39:FK39">
    <cfRule type="expression" dxfId="1237" priority="486">
      <formula>AND($EW$39&lt;&gt;"",$EW$39&lt;&gt;"同居家族①と同じ",$EW$39&lt;&gt;"同居家族②と同じ",$FG$39="")</formula>
    </cfRule>
  </conditionalFormatting>
  <conditionalFormatting sqref="EV48:FJ48">
    <cfRule type="expression" dxfId="1236" priority="504">
      <formula>AND($ER$48="■その他",$EV$48="")</formula>
    </cfRule>
  </conditionalFormatting>
  <conditionalFormatting sqref="O4:T4">
    <cfRule type="expression" dxfId="1235" priority="396">
      <formula>$O$4=""</formula>
    </cfRule>
  </conditionalFormatting>
  <conditionalFormatting sqref="F5:N5">
    <cfRule type="expression" dxfId="1234" priority="395">
      <formula>$F$5=""</formula>
    </cfRule>
  </conditionalFormatting>
  <conditionalFormatting sqref="F6:N6">
    <cfRule type="expression" dxfId="1233" priority="394">
      <formula>$F$6=""</formula>
    </cfRule>
  </conditionalFormatting>
  <conditionalFormatting sqref="F7:N7">
    <cfRule type="expression" dxfId="1232" priority="393">
      <formula>$F$7=""</formula>
    </cfRule>
  </conditionalFormatting>
  <conditionalFormatting sqref="F8:I8">
    <cfRule type="expression" dxfId="1231" priority="391">
      <formula>$F$8=""</formula>
    </cfRule>
  </conditionalFormatting>
  <conditionalFormatting sqref="C9:I9">
    <cfRule type="expression" dxfId="1230" priority="390">
      <formula>$C$9=""</formula>
    </cfRule>
  </conditionalFormatting>
  <conditionalFormatting sqref="O8:T9">
    <cfRule type="expression" dxfId="1229" priority="389">
      <formula>$O$8=""</formula>
    </cfRule>
  </conditionalFormatting>
  <conditionalFormatting sqref="C10:K10">
    <cfRule type="expression" dxfId="1228" priority="388">
      <formula>$C$10=""</formula>
    </cfRule>
  </conditionalFormatting>
  <conditionalFormatting sqref="N10:O10">
    <cfRule type="expression" dxfId="1227" priority="387">
      <formula>$N$10=""</formula>
    </cfRule>
  </conditionalFormatting>
  <conditionalFormatting sqref="F15 K14">
    <cfRule type="expression" dxfId="1226" priority="386">
      <formula>AND($F$15="",$K$14="")</formula>
    </cfRule>
  </conditionalFormatting>
  <conditionalFormatting sqref="L15:T15">
    <cfRule type="expression" dxfId="1225" priority="385">
      <formula>AND($K$14&lt;&gt;"",$L$15="",$P$15="",$R$15="")</formula>
    </cfRule>
  </conditionalFormatting>
  <conditionalFormatting sqref="E28:G28">
    <cfRule type="expression" dxfId="1224" priority="381">
      <formula>$E$28=""</formula>
    </cfRule>
  </conditionalFormatting>
  <conditionalFormatting sqref="H28:I28">
    <cfRule type="expression" dxfId="1223" priority="380">
      <formula>$H$28=""</formula>
    </cfRule>
  </conditionalFormatting>
  <conditionalFormatting sqref="O26:T27">
    <cfRule type="expression" dxfId="1222" priority="379">
      <formula>$O$26=""</formula>
    </cfRule>
  </conditionalFormatting>
  <conditionalFormatting sqref="O28:T28">
    <cfRule type="expression" dxfId="1221" priority="378">
      <formula>$O$28=""</formula>
    </cfRule>
  </conditionalFormatting>
  <conditionalFormatting sqref="F37:I37">
    <cfRule type="expression" dxfId="1220" priority="369">
      <formula>$F$37=""</formula>
    </cfRule>
  </conditionalFormatting>
  <conditionalFormatting sqref="G27:K27">
    <cfRule type="expression" dxfId="1219" priority="382">
      <formula>AND($C$27="■その他",$G$27="")</formula>
    </cfRule>
  </conditionalFormatting>
  <conditionalFormatting sqref="J33">
    <cfRule type="expression" dxfId="1218" priority="376">
      <formula>AND($H$33="■有",$J$33="")</formula>
    </cfRule>
  </conditionalFormatting>
  <conditionalFormatting sqref="F34:I34">
    <cfRule type="expression" dxfId="1217" priority="375">
      <formula>AND($H$33="■有",$F$34="")</formula>
    </cfRule>
  </conditionalFormatting>
  <conditionalFormatting sqref="K34:M34">
    <cfRule type="expression" dxfId="1216" priority="374">
      <formula>AND($H$33="■有",$K$34="")</formula>
    </cfRule>
  </conditionalFormatting>
  <conditionalFormatting sqref="P34:T34">
    <cfRule type="expression" dxfId="1215" priority="373">
      <formula>AND($H$33="■有",$P$34="")</formula>
    </cfRule>
  </conditionalFormatting>
  <conditionalFormatting sqref="K37:M37">
    <cfRule type="expression" dxfId="1214" priority="368">
      <formula>AND($F$37&lt;&gt;"同居家族①と同じ",$F$37&lt;&gt;"同居家族②と同じ",$F$37="")</formula>
    </cfRule>
  </conditionalFormatting>
  <conditionalFormatting sqref="P37:T37">
    <cfRule type="expression" dxfId="1213" priority="367">
      <formula>AND($F$37&lt;&gt;"同居家族①と同じ",$F$37&lt;&gt;"同居家族②と同じ",$P$37="")</formula>
    </cfRule>
  </conditionalFormatting>
  <conditionalFormatting sqref="N52:R52">
    <cfRule type="expression" dxfId="1212" priority="362">
      <formula>AND($J$52="■有",$N$52="")</formula>
    </cfRule>
  </conditionalFormatting>
  <conditionalFormatting sqref="F55:I55">
    <cfRule type="expression" dxfId="1211" priority="359">
      <formula>$F$55=""</formula>
    </cfRule>
  </conditionalFormatting>
  <conditionalFormatting sqref="K39:M39">
    <cfRule type="expression" dxfId="1210" priority="358">
      <formula>AND($F$39&lt;&gt;"",$F$39&lt;&gt;"同居家族①と同じ",$F$39&lt;&gt;"同居家族②と同じ",$K$39="")</formula>
    </cfRule>
  </conditionalFormatting>
  <conditionalFormatting sqref="P39:T39">
    <cfRule type="expression" dxfId="1209" priority="357">
      <formula>AND($F$39&lt;&gt;"",$F$39&lt;&gt;"同居家族①と同じ",$F$39&lt;&gt;"同居家族②と同じ",$P$39="")</formula>
    </cfRule>
  </conditionalFormatting>
  <conditionalFormatting sqref="F63:J63">
    <cfRule type="expression" dxfId="1208" priority="354">
      <formula>$F$63=""</formula>
    </cfRule>
  </conditionalFormatting>
  <conditionalFormatting sqref="P63:T63">
    <cfRule type="expression" dxfId="1207" priority="353">
      <formula>$P$63=""</formula>
    </cfRule>
  </conditionalFormatting>
  <conditionalFormatting sqref="E48:S48">
    <cfRule type="expression" dxfId="1206" priority="365">
      <formula>AND($A$48="■その他",$E$48="")</formula>
    </cfRule>
  </conditionalFormatting>
  <conditionalFormatting sqref="AJ4:AO4">
    <cfRule type="expression" dxfId="1205" priority="352">
      <formula>$O$4=""</formula>
    </cfRule>
  </conditionalFormatting>
  <conditionalFormatting sqref="AA5:AI5">
    <cfRule type="expression" dxfId="1204" priority="351">
      <formula>$F$5=""</formula>
    </cfRule>
  </conditionalFormatting>
  <conditionalFormatting sqref="AA6:AI6">
    <cfRule type="expression" dxfId="1203" priority="350">
      <formula>$F$6=""</formula>
    </cfRule>
  </conditionalFormatting>
  <conditionalFormatting sqref="AA7:AI7">
    <cfRule type="expression" dxfId="1202" priority="349">
      <formula>$F$7=""</formula>
    </cfRule>
  </conditionalFormatting>
  <conditionalFormatting sqref="AA8:AD8">
    <cfRule type="expression" dxfId="1201" priority="347">
      <formula>$F$8=""</formula>
    </cfRule>
  </conditionalFormatting>
  <conditionalFormatting sqref="X9:AD9">
    <cfRule type="expression" dxfId="1200" priority="346">
      <formula>$C$9=""</formula>
    </cfRule>
  </conditionalFormatting>
  <conditionalFormatting sqref="AJ8:AO9">
    <cfRule type="expression" dxfId="1199" priority="345">
      <formula>$O$8=""</formula>
    </cfRule>
  </conditionalFormatting>
  <conditionalFormatting sqref="X10:AF10">
    <cfRule type="expression" dxfId="1198" priority="344">
      <formula>$C$10=""</formula>
    </cfRule>
  </conditionalFormatting>
  <conditionalFormatting sqref="AI10:AJ10">
    <cfRule type="expression" dxfId="1197" priority="343">
      <formula>$N$10=""</formula>
    </cfRule>
  </conditionalFormatting>
  <conditionalFormatting sqref="AA15 AF14">
    <cfRule type="expression" dxfId="1196" priority="342">
      <formula>AND($F$15="",$K$14="")</formula>
    </cfRule>
  </conditionalFormatting>
  <conditionalFormatting sqref="AG15:AO15">
    <cfRule type="expression" dxfId="1195" priority="341">
      <formula>AND($K$14&lt;&gt;"",$L$15="",$P$15="",$R$15="")</formula>
    </cfRule>
  </conditionalFormatting>
  <conditionalFormatting sqref="Z28:AB28">
    <cfRule type="expression" dxfId="1194" priority="337">
      <formula>$E$28=""</formula>
    </cfRule>
  </conditionalFormatting>
  <conditionalFormatting sqref="AC28:AD28">
    <cfRule type="expression" dxfId="1193" priority="336">
      <formula>$H$28=""</formula>
    </cfRule>
  </conditionalFormatting>
  <conditionalFormatting sqref="AJ26:AO27">
    <cfRule type="expression" dxfId="1192" priority="335">
      <formula>$O$26=""</formula>
    </cfRule>
  </conditionalFormatting>
  <conditionalFormatting sqref="AJ28:AO28">
    <cfRule type="expression" dxfId="1191" priority="334">
      <formula>$O$28=""</formula>
    </cfRule>
  </conditionalFormatting>
  <conditionalFormatting sqref="AA37:AD37">
    <cfRule type="expression" dxfId="1190" priority="325">
      <formula>$F$37=""</formula>
    </cfRule>
  </conditionalFormatting>
  <conditionalFormatting sqref="AB27:AF27">
    <cfRule type="expression" dxfId="1189" priority="338">
      <formula>AND($C$27="■その他",$G$27="")</formula>
    </cfRule>
  </conditionalFormatting>
  <conditionalFormatting sqref="AE33">
    <cfRule type="expression" dxfId="1188" priority="332">
      <formula>AND($H$33="■有",$J$33="")</formula>
    </cfRule>
  </conditionalFormatting>
  <conditionalFormatting sqref="AA34:AD34">
    <cfRule type="expression" dxfId="1187" priority="331">
      <formula>AND($H$33="■有",$F$34="")</formula>
    </cfRule>
  </conditionalFormatting>
  <conditionalFormatting sqref="AF34:AH34">
    <cfRule type="expression" dxfId="1186" priority="330">
      <formula>AND($H$33="■有",$K$34="")</formula>
    </cfRule>
  </conditionalFormatting>
  <conditionalFormatting sqref="AK34:AO34">
    <cfRule type="expression" dxfId="1185" priority="329">
      <formula>AND($H$33="■有",$P$34="")</formula>
    </cfRule>
  </conditionalFormatting>
  <conditionalFormatting sqref="AF37:AH37">
    <cfRule type="expression" dxfId="1184" priority="324">
      <formula>AND($F$37&lt;&gt;"同居家族①と同じ",$F$37&lt;&gt;"同居家族②と同じ",$F$37="")</formula>
    </cfRule>
  </conditionalFormatting>
  <conditionalFormatting sqref="AK37:AO37">
    <cfRule type="expression" dxfId="1183" priority="323">
      <formula>AND($F$37&lt;&gt;"同居家族①と同じ",$F$37&lt;&gt;"同居家族②と同じ",$P$37="")</formula>
    </cfRule>
  </conditionalFormatting>
  <conditionalFormatting sqref="AI52:AM52">
    <cfRule type="expression" dxfId="1182" priority="318">
      <formula>AND($J$52="■有",$N$52="")</formula>
    </cfRule>
  </conditionalFormatting>
  <conditionalFormatting sqref="AA55:AD55">
    <cfRule type="expression" dxfId="1181" priority="315">
      <formula>$F$55=""</formula>
    </cfRule>
  </conditionalFormatting>
  <conditionalFormatting sqref="AF39:AH39">
    <cfRule type="expression" dxfId="1180" priority="314">
      <formula>AND($F$39&lt;&gt;"",$F$39&lt;&gt;"同居家族①と同じ",$F$39&lt;&gt;"同居家族②と同じ",$K$39="")</formula>
    </cfRule>
  </conditionalFormatting>
  <conditionalFormatting sqref="AK39:AO39">
    <cfRule type="expression" dxfId="1179" priority="313">
      <formula>AND($F$39&lt;&gt;"",$F$39&lt;&gt;"同居家族①と同じ",$F$39&lt;&gt;"同居家族②と同じ",$P$39="")</formula>
    </cfRule>
  </conditionalFormatting>
  <conditionalFormatting sqref="AA63:AE63">
    <cfRule type="expression" dxfId="1178" priority="310">
      <formula>$F$63=""</formula>
    </cfRule>
  </conditionalFormatting>
  <conditionalFormatting sqref="AK63:AO63">
    <cfRule type="expression" dxfId="1177" priority="309">
      <formula>$P$63=""</formula>
    </cfRule>
  </conditionalFormatting>
  <conditionalFormatting sqref="Z48:AN48">
    <cfRule type="expression" dxfId="1176" priority="321">
      <formula>AND($A$48="■その他",$E$48="")</formula>
    </cfRule>
  </conditionalFormatting>
  <conditionalFormatting sqref="BE4:BJ4">
    <cfRule type="expression" dxfId="1175" priority="308">
      <formula>$O$4=""</formula>
    </cfRule>
  </conditionalFormatting>
  <conditionalFormatting sqref="AV5:BD5">
    <cfRule type="expression" dxfId="1174" priority="307">
      <formula>$F$5=""</formula>
    </cfRule>
  </conditionalFormatting>
  <conditionalFormatting sqref="AV6:BD6">
    <cfRule type="expression" dxfId="1173" priority="306">
      <formula>$F$6=""</formula>
    </cfRule>
  </conditionalFormatting>
  <conditionalFormatting sqref="AV7:BD7">
    <cfRule type="expression" dxfId="1172" priority="305">
      <formula>$F$7=""</formula>
    </cfRule>
  </conditionalFormatting>
  <conditionalFormatting sqref="AV8:AY8">
    <cfRule type="expression" dxfId="1171" priority="303">
      <formula>$F$8=""</formula>
    </cfRule>
  </conditionalFormatting>
  <conditionalFormatting sqref="AS9:AY9">
    <cfRule type="expression" dxfId="1170" priority="302">
      <formula>$C$9=""</formula>
    </cfRule>
  </conditionalFormatting>
  <conditionalFormatting sqref="BE8:BJ9">
    <cfRule type="expression" dxfId="1169" priority="301">
      <formula>$O$8=""</formula>
    </cfRule>
  </conditionalFormatting>
  <conditionalFormatting sqref="AS10:BA10">
    <cfRule type="expression" dxfId="1168" priority="300">
      <formula>$C$10=""</formula>
    </cfRule>
  </conditionalFormatting>
  <conditionalFormatting sqref="BD10:BE10">
    <cfRule type="expression" dxfId="1167" priority="299">
      <formula>$N$10=""</formula>
    </cfRule>
  </conditionalFormatting>
  <conditionalFormatting sqref="AV15 BA14">
    <cfRule type="expression" dxfId="1166" priority="298">
      <formula>AND($F$15="",$K$14="")</formula>
    </cfRule>
  </conditionalFormatting>
  <conditionalFormatting sqref="BB15:BJ15">
    <cfRule type="expression" dxfId="1165" priority="297">
      <formula>AND($K$14&lt;&gt;"",$L$15="",$P$15="",$R$15="")</formula>
    </cfRule>
  </conditionalFormatting>
  <conditionalFormatting sqref="AU28:AW28">
    <cfRule type="expression" dxfId="1164" priority="293">
      <formula>$E$28=""</formula>
    </cfRule>
  </conditionalFormatting>
  <conditionalFormatting sqref="AX28:AY28">
    <cfRule type="expression" dxfId="1163" priority="292">
      <formula>$H$28=""</formula>
    </cfRule>
  </conditionalFormatting>
  <conditionalFormatting sqref="BE26:BJ27">
    <cfRule type="expression" dxfId="1162" priority="291">
      <formula>$O$26=""</formula>
    </cfRule>
  </conditionalFormatting>
  <conditionalFormatting sqref="BE28:BJ28">
    <cfRule type="expression" dxfId="1161" priority="290">
      <formula>$O$28=""</formula>
    </cfRule>
  </conditionalFormatting>
  <conditionalFormatting sqref="AV37:AY37">
    <cfRule type="expression" dxfId="1160" priority="281">
      <formula>$F$37=""</formula>
    </cfRule>
  </conditionalFormatting>
  <conditionalFormatting sqref="AW27:BA27">
    <cfRule type="expression" dxfId="1159" priority="294">
      <formula>AND($C$27="■その他",$G$27="")</formula>
    </cfRule>
  </conditionalFormatting>
  <conditionalFormatting sqref="AZ33">
    <cfRule type="expression" dxfId="1158" priority="288">
      <formula>AND($H$33="■有",$J$33="")</formula>
    </cfRule>
  </conditionalFormatting>
  <conditionalFormatting sqref="AV34:AY34">
    <cfRule type="expression" dxfId="1157" priority="287">
      <formula>AND($H$33="■有",$F$34="")</formula>
    </cfRule>
  </conditionalFormatting>
  <conditionalFormatting sqref="BA34:BC34">
    <cfRule type="expression" dxfId="1156" priority="286">
      <formula>AND($H$33="■有",$K$34="")</formula>
    </cfRule>
  </conditionalFormatting>
  <conditionalFormatting sqref="BF34:BJ34">
    <cfRule type="expression" dxfId="1155" priority="285">
      <formula>AND($H$33="■有",$P$34="")</formula>
    </cfRule>
  </conditionalFormatting>
  <conditionalFormatting sqref="BA37:BC37">
    <cfRule type="expression" dxfId="1154" priority="280">
      <formula>AND($F$37&lt;&gt;"同居家族①と同じ",$F$37&lt;&gt;"同居家族②と同じ",$F$37="")</formula>
    </cfRule>
  </conditionalFormatting>
  <conditionalFormatting sqref="BF37:BJ37">
    <cfRule type="expression" dxfId="1153" priority="279">
      <formula>AND($F$37&lt;&gt;"同居家族①と同じ",$F$37&lt;&gt;"同居家族②と同じ",$P$37="")</formula>
    </cfRule>
  </conditionalFormatting>
  <conditionalFormatting sqref="BD52:BH52">
    <cfRule type="expression" dxfId="1152" priority="274">
      <formula>AND($J$52="■有",$N$52="")</formula>
    </cfRule>
  </conditionalFormatting>
  <conditionalFormatting sqref="AV55:AY55">
    <cfRule type="expression" dxfId="1151" priority="271">
      <formula>$F$55=""</formula>
    </cfRule>
  </conditionalFormatting>
  <conditionalFormatting sqref="BA39:BC39">
    <cfRule type="expression" dxfId="1150" priority="270">
      <formula>AND($F$39&lt;&gt;"",$F$39&lt;&gt;"同居家族①と同じ",$F$39&lt;&gt;"同居家族②と同じ",$K$39="")</formula>
    </cfRule>
  </conditionalFormatting>
  <conditionalFormatting sqref="BF39:BJ39">
    <cfRule type="expression" dxfId="1149" priority="269">
      <formula>AND($F$39&lt;&gt;"",$F$39&lt;&gt;"同居家族①と同じ",$F$39&lt;&gt;"同居家族②と同じ",$P$39="")</formula>
    </cfRule>
  </conditionalFormatting>
  <conditionalFormatting sqref="AV63:AZ63">
    <cfRule type="expression" dxfId="1148" priority="266">
      <formula>$F$63=""</formula>
    </cfRule>
  </conditionalFormatting>
  <conditionalFormatting sqref="BF63:BJ63">
    <cfRule type="expression" dxfId="1147" priority="265">
      <formula>$P$63=""</formula>
    </cfRule>
  </conditionalFormatting>
  <conditionalFormatting sqref="AU48:BI48">
    <cfRule type="expression" dxfId="1146" priority="277">
      <formula>AND($A$48="■その他",$E$48="")</formula>
    </cfRule>
  </conditionalFormatting>
  <conditionalFormatting sqref="BZ4:CE4">
    <cfRule type="expression" dxfId="1145" priority="264">
      <formula>$O$4=""</formula>
    </cfRule>
  </conditionalFormatting>
  <conditionalFormatting sqref="BQ5:BY5">
    <cfRule type="expression" dxfId="1144" priority="263">
      <formula>$F$5=""</formula>
    </cfRule>
  </conditionalFormatting>
  <conditionalFormatting sqref="BQ6:BY6">
    <cfRule type="expression" dxfId="1143" priority="262">
      <formula>$F$6=""</formula>
    </cfRule>
  </conditionalFormatting>
  <conditionalFormatting sqref="BQ7:BY7">
    <cfRule type="expression" dxfId="1142" priority="261">
      <formula>$F$7=""</formula>
    </cfRule>
  </conditionalFormatting>
  <conditionalFormatting sqref="BQ8:BT8">
    <cfRule type="expression" dxfId="1141" priority="259">
      <formula>$F$8=""</formula>
    </cfRule>
  </conditionalFormatting>
  <conditionalFormatting sqref="BN9:BT9">
    <cfRule type="expression" dxfId="1140" priority="258">
      <formula>$C$9=""</formula>
    </cfRule>
  </conditionalFormatting>
  <conditionalFormatting sqref="BZ8:CE9">
    <cfRule type="expression" dxfId="1139" priority="257">
      <formula>$O$8=""</formula>
    </cfRule>
  </conditionalFormatting>
  <conditionalFormatting sqref="BN10:BV10">
    <cfRule type="expression" dxfId="1138" priority="256">
      <formula>$C$10=""</formula>
    </cfRule>
  </conditionalFormatting>
  <conditionalFormatting sqref="BY10:BZ10">
    <cfRule type="expression" dxfId="1137" priority="255">
      <formula>$N$10=""</formula>
    </cfRule>
  </conditionalFormatting>
  <conditionalFormatting sqref="BQ15 BV14">
    <cfRule type="expression" dxfId="1136" priority="254">
      <formula>AND($F$15="",$K$14="")</formula>
    </cfRule>
  </conditionalFormatting>
  <conditionalFormatting sqref="BW15:CE15">
    <cfRule type="expression" dxfId="1135" priority="253">
      <formula>AND($K$14&lt;&gt;"",$L$15="",$P$15="",$R$15="")</formula>
    </cfRule>
  </conditionalFormatting>
  <conditionalFormatting sqref="BP28:BR28">
    <cfRule type="expression" dxfId="1134" priority="249">
      <formula>$E$28=""</formula>
    </cfRule>
  </conditionalFormatting>
  <conditionalFormatting sqref="BS28:BT28">
    <cfRule type="expression" dxfId="1133" priority="248">
      <formula>$H$28=""</formula>
    </cfRule>
  </conditionalFormatting>
  <conditionalFormatting sqref="BZ26:CE27">
    <cfRule type="expression" dxfId="1132" priority="247">
      <formula>$O$26=""</formula>
    </cfRule>
  </conditionalFormatting>
  <conditionalFormatting sqref="BZ28:CE28">
    <cfRule type="expression" dxfId="1131" priority="246">
      <formula>$O$28=""</formula>
    </cfRule>
  </conditionalFormatting>
  <conditionalFormatting sqref="BQ37:BT37">
    <cfRule type="expression" dxfId="1130" priority="237">
      <formula>$F$37=""</formula>
    </cfRule>
  </conditionalFormatting>
  <conditionalFormatting sqref="BR27:BV27">
    <cfRule type="expression" dxfId="1129" priority="250">
      <formula>AND($C$27="■その他",$G$27="")</formula>
    </cfRule>
  </conditionalFormatting>
  <conditionalFormatting sqref="BU33">
    <cfRule type="expression" dxfId="1128" priority="244">
      <formula>AND($H$33="■有",$J$33="")</formula>
    </cfRule>
  </conditionalFormatting>
  <conditionalFormatting sqref="BQ34:BT34">
    <cfRule type="expression" dxfId="1127" priority="243">
      <formula>AND($H$33="■有",$F$34="")</formula>
    </cfRule>
  </conditionalFormatting>
  <conditionalFormatting sqref="BV34:BX34">
    <cfRule type="expression" dxfId="1126" priority="242">
      <formula>AND($H$33="■有",$K$34="")</formula>
    </cfRule>
  </conditionalFormatting>
  <conditionalFormatting sqref="CA34:CE34">
    <cfRule type="expression" dxfId="1125" priority="241">
      <formula>AND($H$33="■有",$P$34="")</formula>
    </cfRule>
  </conditionalFormatting>
  <conditionalFormatting sqref="BV37:BX37">
    <cfRule type="expression" dxfId="1124" priority="236">
      <formula>AND($F$37&lt;&gt;"同居家族①と同じ",$F$37&lt;&gt;"同居家族②と同じ",$F$37="")</formula>
    </cfRule>
  </conditionalFormatting>
  <conditionalFormatting sqref="CA37:CE37">
    <cfRule type="expression" dxfId="1123" priority="235">
      <formula>AND($F$37&lt;&gt;"同居家族①と同じ",$F$37&lt;&gt;"同居家族②と同じ",$P$37="")</formula>
    </cfRule>
  </conditionalFormatting>
  <conditionalFormatting sqref="BY52:CC52">
    <cfRule type="expression" dxfId="1122" priority="230">
      <formula>AND($J$52="■有",$N$52="")</formula>
    </cfRule>
  </conditionalFormatting>
  <conditionalFormatting sqref="BQ55:BT55">
    <cfRule type="expression" dxfId="1121" priority="227">
      <formula>$F$55=""</formula>
    </cfRule>
  </conditionalFormatting>
  <conditionalFormatting sqref="BV39:BX39">
    <cfRule type="expression" dxfId="1120" priority="226">
      <formula>AND($F$39&lt;&gt;"",$F$39&lt;&gt;"同居家族①と同じ",$F$39&lt;&gt;"同居家族②と同じ",$K$39="")</formula>
    </cfRule>
  </conditionalFormatting>
  <conditionalFormatting sqref="CA39:CE39">
    <cfRule type="expression" dxfId="1119" priority="225">
      <formula>AND($F$39&lt;&gt;"",$F$39&lt;&gt;"同居家族①と同じ",$F$39&lt;&gt;"同居家族②と同じ",$P$39="")</formula>
    </cfRule>
  </conditionalFormatting>
  <conditionalFormatting sqref="BQ63:BU63">
    <cfRule type="expression" dxfId="1118" priority="222">
      <formula>$F$63=""</formula>
    </cfRule>
  </conditionalFormatting>
  <conditionalFormatting sqref="CA63:CE63">
    <cfRule type="expression" dxfId="1117" priority="221">
      <formula>$P$63=""</formula>
    </cfRule>
  </conditionalFormatting>
  <conditionalFormatting sqref="BP48:CD48">
    <cfRule type="expression" dxfId="1116" priority="233">
      <formula>AND($A$48="■その他",$E$48="")</formula>
    </cfRule>
  </conditionalFormatting>
  <conditionalFormatting sqref="CU4:CZ4">
    <cfRule type="expression" dxfId="1115" priority="220">
      <formula>$O$4=""</formula>
    </cfRule>
  </conditionalFormatting>
  <conditionalFormatting sqref="CL5:CT5">
    <cfRule type="expression" dxfId="1114" priority="219">
      <formula>$F$5=""</formula>
    </cfRule>
  </conditionalFormatting>
  <conditionalFormatting sqref="CL6:CT6">
    <cfRule type="expression" dxfId="1113" priority="218">
      <formula>$F$6=""</formula>
    </cfRule>
  </conditionalFormatting>
  <conditionalFormatting sqref="CL7:CT7">
    <cfRule type="expression" dxfId="1112" priority="217">
      <formula>$F$7=""</formula>
    </cfRule>
  </conditionalFormatting>
  <conditionalFormatting sqref="CL8:CO8">
    <cfRule type="expression" dxfId="1111" priority="215">
      <formula>$F$8=""</formula>
    </cfRule>
  </conditionalFormatting>
  <conditionalFormatting sqref="CI9:CO9">
    <cfRule type="expression" dxfId="1110" priority="214">
      <formula>$C$9=""</formula>
    </cfRule>
  </conditionalFormatting>
  <conditionalFormatting sqref="CU8:CZ9">
    <cfRule type="expression" dxfId="1109" priority="213">
      <formula>$O$8=""</formula>
    </cfRule>
  </conditionalFormatting>
  <conditionalFormatting sqref="CI10:CQ10">
    <cfRule type="expression" dxfId="1108" priority="212">
      <formula>$C$10=""</formula>
    </cfRule>
  </conditionalFormatting>
  <conditionalFormatting sqref="CT10:CU10">
    <cfRule type="expression" dxfId="1107" priority="211">
      <formula>$N$10=""</formula>
    </cfRule>
  </conditionalFormatting>
  <conditionalFormatting sqref="CL15 CQ14">
    <cfRule type="expression" dxfId="1106" priority="210">
      <formula>AND($F$15="",$K$14="")</formula>
    </cfRule>
  </conditionalFormatting>
  <conditionalFormatting sqref="CR15:CZ15">
    <cfRule type="expression" dxfId="1105" priority="209">
      <formula>AND($K$14&lt;&gt;"",$L$15="",$P$15="",$R$15="")</formula>
    </cfRule>
  </conditionalFormatting>
  <conditionalFormatting sqref="CK28:CM28">
    <cfRule type="expression" dxfId="1104" priority="205">
      <formula>$E$28=""</formula>
    </cfRule>
  </conditionalFormatting>
  <conditionalFormatting sqref="CN28:CO28">
    <cfRule type="expression" dxfId="1103" priority="204">
      <formula>$H$28=""</formula>
    </cfRule>
  </conditionalFormatting>
  <conditionalFormatting sqref="CU26:CZ27">
    <cfRule type="expression" dxfId="1102" priority="203">
      <formula>$O$26=""</formula>
    </cfRule>
  </conditionalFormatting>
  <conditionalFormatting sqref="CU28:CZ28">
    <cfRule type="expression" dxfId="1101" priority="202">
      <formula>$O$28=""</formula>
    </cfRule>
  </conditionalFormatting>
  <conditionalFormatting sqref="CL37:CO37">
    <cfRule type="expression" dxfId="1100" priority="193">
      <formula>$F$37=""</formula>
    </cfRule>
  </conditionalFormatting>
  <conditionalFormatting sqref="CM27:CQ27">
    <cfRule type="expression" dxfId="1099" priority="206">
      <formula>AND($C$27="■その他",$G$27="")</formula>
    </cfRule>
  </conditionalFormatting>
  <conditionalFormatting sqref="CP33">
    <cfRule type="expression" dxfId="1098" priority="200">
      <formula>AND($H$33="■有",$J$33="")</formula>
    </cfRule>
  </conditionalFormatting>
  <conditionalFormatting sqref="CL34:CO34">
    <cfRule type="expression" dxfId="1097" priority="199">
      <formula>AND($H$33="■有",$F$34="")</formula>
    </cfRule>
  </conditionalFormatting>
  <conditionalFormatting sqref="CQ34:CS34">
    <cfRule type="expression" dxfId="1096" priority="198">
      <formula>AND($H$33="■有",$K$34="")</formula>
    </cfRule>
  </conditionalFormatting>
  <conditionalFormatting sqref="CV34:CZ34">
    <cfRule type="expression" dxfId="1095" priority="197">
      <formula>AND($H$33="■有",$P$34="")</formula>
    </cfRule>
  </conditionalFormatting>
  <conditionalFormatting sqref="CQ37:CS37">
    <cfRule type="expression" dxfId="1094" priority="192">
      <formula>AND($F$37&lt;&gt;"同居家族①と同じ",$F$37&lt;&gt;"同居家族②と同じ",$F$37="")</formula>
    </cfRule>
  </conditionalFormatting>
  <conditionalFormatting sqref="CV37:CZ37">
    <cfRule type="expression" dxfId="1093" priority="191">
      <formula>AND($F$37&lt;&gt;"同居家族①と同じ",$F$37&lt;&gt;"同居家族②と同じ",$P$37="")</formula>
    </cfRule>
  </conditionalFormatting>
  <conditionalFormatting sqref="CT52:CX52">
    <cfRule type="expression" dxfId="1092" priority="186">
      <formula>AND($J$52="■有",$N$52="")</formula>
    </cfRule>
  </conditionalFormatting>
  <conditionalFormatting sqref="CL55:CO55">
    <cfRule type="expression" dxfId="1091" priority="183">
      <formula>$F$55=""</formula>
    </cfRule>
  </conditionalFormatting>
  <conditionalFormatting sqref="CQ39:CS39">
    <cfRule type="expression" dxfId="1090" priority="182">
      <formula>AND($F$39&lt;&gt;"",$F$39&lt;&gt;"同居家族①と同じ",$F$39&lt;&gt;"同居家族②と同じ",$K$39="")</formula>
    </cfRule>
  </conditionalFormatting>
  <conditionalFormatting sqref="CV39:CZ39">
    <cfRule type="expression" dxfId="1089" priority="181">
      <formula>AND($F$39&lt;&gt;"",$F$39&lt;&gt;"同居家族①と同じ",$F$39&lt;&gt;"同居家族②と同じ",$P$39="")</formula>
    </cfRule>
  </conditionalFormatting>
  <conditionalFormatting sqref="CL63:CP63">
    <cfRule type="expression" dxfId="1088" priority="178">
      <formula>$F$63=""</formula>
    </cfRule>
  </conditionalFormatting>
  <conditionalFormatting sqref="CV63:CZ63">
    <cfRule type="expression" dxfId="1087" priority="177">
      <formula>$P$63=""</formula>
    </cfRule>
  </conditionalFormatting>
  <conditionalFormatting sqref="CK48:CY48">
    <cfRule type="expression" dxfId="1086" priority="189">
      <formula>AND($A$48="■その他",$E$48="")</formula>
    </cfRule>
  </conditionalFormatting>
  <conditionalFormatting sqref="DP4:DU4">
    <cfRule type="expression" dxfId="1085" priority="176">
      <formula>$O$4=""</formula>
    </cfRule>
  </conditionalFormatting>
  <conditionalFormatting sqref="DG5:DO5">
    <cfRule type="expression" dxfId="1084" priority="175">
      <formula>$F$5=""</formula>
    </cfRule>
  </conditionalFormatting>
  <conditionalFormatting sqref="DG6:DO6">
    <cfRule type="expression" dxfId="1083" priority="174">
      <formula>$F$6=""</formula>
    </cfRule>
  </conditionalFormatting>
  <conditionalFormatting sqref="DG7:DO7">
    <cfRule type="expression" dxfId="1082" priority="173">
      <formula>$F$7=""</formula>
    </cfRule>
  </conditionalFormatting>
  <conditionalFormatting sqref="DG8:DJ8">
    <cfRule type="expression" dxfId="1081" priority="171">
      <formula>$F$8=""</formula>
    </cfRule>
  </conditionalFormatting>
  <conditionalFormatting sqref="DD9:DJ9">
    <cfRule type="expression" dxfId="1080" priority="170">
      <formula>$C$9=""</formula>
    </cfRule>
  </conditionalFormatting>
  <conditionalFormatting sqref="DP8:DU9">
    <cfRule type="expression" dxfId="1079" priority="169">
      <formula>$O$8=""</formula>
    </cfRule>
  </conditionalFormatting>
  <conditionalFormatting sqref="DD10:DL10">
    <cfRule type="expression" dxfId="1078" priority="168">
      <formula>$C$10=""</formula>
    </cfRule>
  </conditionalFormatting>
  <conditionalFormatting sqref="DO10:DP10">
    <cfRule type="expression" dxfId="1077" priority="167">
      <formula>$N$10=""</formula>
    </cfRule>
  </conditionalFormatting>
  <conditionalFormatting sqref="DG15 DL14">
    <cfRule type="expression" dxfId="1076" priority="166">
      <formula>AND($F$15="",$K$14="")</formula>
    </cfRule>
  </conditionalFormatting>
  <conditionalFormatting sqref="DM15:DU15">
    <cfRule type="expression" dxfId="1075" priority="165">
      <formula>AND($K$14&lt;&gt;"",$L$15="",$P$15="",$R$15="")</formula>
    </cfRule>
  </conditionalFormatting>
  <conditionalFormatting sqref="DF28:DH28">
    <cfRule type="expression" dxfId="1074" priority="161">
      <formula>$E$28=""</formula>
    </cfRule>
  </conditionalFormatting>
  <conditionalFormatting sqref="DI28:DJ28">
    <cfRule type="expression" dxfId="1073" priority="160">
      <formula>$H$28=""</formula>
    </cfRule>
  </conditionalFormatting>
  <conditionalFormatting sqref="DP26:DU27">
    <cfRule type="expression" dxfId="1072" priority="159">
      <formula>$O$26=""</formula>
    </cfRule>
  </conditionalFormatting>
  <conditionalFormatting sqref="DP28:DU28">
    <cfRule type="expression" dxfId="1071" priority="158">
      <formula>$O$28=""</formula>
    </cfRule>
  </conditionalFormatting>
  <conditionalFormatting sqref="DG37:DJ37">
    <cfRule type="expression" dxfId="1070" priority="149">
      <formula>$F$37=""</formula>
    </cfRule>
  </conditionalFormatting>
  <conditionalFormatting sqref="DH27:DL27">
    <cfRule type="expression" dxfId="1069" priority="162">
      <formula>AND($C$27="■その他",$G$27="")</formula>
    </cfRule>
  </conditionalFormatting>
  <conditionalFormatting sqref="DK33">
    <cfRule type="expression" dxfId="1068" priority="156">
      <formula>AND($H$33="■有",$J$33="")</formula>
    </cfRule>
  </conditionalFormatting>
  <conditionalFormatting sqref="DG34:DJ34">
    <cfRule type="expression" dxfId="1067" priority="155">
      <formula>AND($H$33="■有",$F$34="")</formula>
    </cfRule>
  </conditionalFormatting>
  <conditionalFormatting sqref="DL34:DN34">
    <cfRule type="expression" dxfId="1066" priority="154">
      <formula>AND($H$33="■有",$K$34="")</formula>
    </cfRule>
  </conditionalFormatting>
  <conditionalFormatting sqref="DQ34:DU34">
    <cfRule type="expression" dxfId="1065" priority="153">
      <formula>AND($H$33="■有",$P$34="")</formula>
    </cfRule>
  </conditionalFormatting>
  <conditionalFormatting sqref="DL37:DN37">
    <cfRule type="expression" dxfId="1064" priority="148">
      <formula>AND($F$37&lt;&gt;"同居家族①と同じ",$F$37&lt;&gt;"同居家族②と同じ",$F$37="")</formula>
    </cfRule>
  </conditionalFormatting>
  <conditionalFormatting sqref="DQ37:DU37">
    <cfRule type="expression" dxfId="1063" priority="147">
      <formula>AND($F$37&lt;&gt;"同居家族①と同じ",$F$37&lt;&gt;"同居家族②と同じ",$P$37="")</formula>
    </cfRule>
  </conditionalFormatting>
  <conditionalFormatting sqref="DO52:DS52">
    <cfRule type="expression" dxfId="1062" priority="142">
      <formula>AND($J$52="■有",$N$52="")</formula>
    </cfRule>
  </conditionalFormatting>
  <conditionalFormatting sqref="DG55:DJ55">
    <cfRule type="expression" dxfId="1061" priority="139">
      <formula>$F$55=""</formula>
    </cfRule>
  </conditionalFormatting>
  <conditionalFormatting sqref="DL39:DN39">
    <cfRule type="expression" dxfId="1060" priority="138">
      <formula>AND($F$39&lt;&gt;"",$F$39&lt;&gt;"同居家族①と同じ",$F$39&lt;&gt;"同居家族②と同じ",$K$39="")</formula>
    </cfRule>
  </conditionalFormatting>
  <conditionalFormatting sqref="DQ39:DU39">
    <cfRule type="expression" dxfId="1059" priority="137">
      <formula>AND($F$39&lt;&gt;"",$F$39&lt;&gt;"同居家族①と同じ",$F$39&lt;&gt;"同居家族②と同じ",$P$39="")</formula>
    </cfRule>
  </conditionalFormatting>
  <conditionalFormatting sqref="DG63:DK63">
    <cfRule type="expression" dxfId="1058" priority="134">
      <formula>$F$63=""</formula>
    </cfRule>
  </conditionalFormatting>
  <conditionalFormatting sqref="DQ63:DU63">
    <cfRule type="expression" dxfId="1057" priority="133">
      <formula>$P$63=""</formula>
    </cfRule>
  </conditionalFormatting>
  <conditionalFormatting sqref="DF48:DT48">
    <cfRule type="expression" dxfId="1056" priority="145">
      <formula>AND($A$48="■その他",$E$48="")</formula>
    </cfRule>
  </conditionalFormatting>
  <conditionalFormatting sqref="EK4:EP4">
    <cfRule type="expression" dxfId="1055" priority="132">
      <formula>$O$4=""</formula>
    </cfRule>
  </conditionalFormatting>
  <conditionalFormatting sqref="EB5:EJ5">
    <cfRule type="expression" dxfId="1054" priority="131">
      <formula>$F$5=""</formula>
    </cfRule>
  </conditionalFormatting>
  <conditionalFormatting sqref="EB6:EJ6">
    <cfRule type="expression" dxfId="1053" priority="130">
      <formula>$F$6=""</formula>
    </cfRule>
  </conditionalFormatting>
  <conditionalFormatting sqref="EB7:EJ7">
    <cfRule type="expression" dxfId="1052" priority="129">
      <formula>$F$7=""</formula>
    </cfRule>
  </conditionalFormatting>
  <conditionalFormatting sqref="EB8:EE8">
    <cfRule type="expression" dxfId="1051" priority="127">
      <formula>$F$8=""</formula>
    </cfRule>
  </conditionalFormatting>
  <conditionalFormatting sqref="DY9:EE9">
    <cfRule type="expression" dxfId="1050" priority="126">
      <formula>$C$9=""</formula>
    </cfRule>
  </conditionalFormatting>
  <conditionalFormatting sqref="EK8:EP9">
    <cfRule type="expression" dxfId="1049" priority="125">
      <formula>$O$8=""</formula>
    </cfRule>
  </conditionalFormatting>
  <conditionalFormatting sqref="DY10:EG10">
    <cfRule type="expression" dxfId="1048" priority="124">
      <formula>$C$10=""</formula>
    </cfRule>
  </conditionalFormatting>
  <conditionalFormatting sqref="EJ10:EK10">
    <cfRule type="expression" dxfId="1047" priority="123">
      <formula>$N$10=""</formula>
    </cfRule>
  </conditionalFormatting>
  <conditionalFormatting sqref="EB15 EG14">
    <cfRule type="expression" dxfId="1046" priority="122">
      <formula>AND($F$15="",$K$14="")</formula>
    </cfRule>
  </conditionalFormatting>
  <conditionalFormatting sqref="EH15:EP15">
    <cfRule type="expression" dxfId="1045" priority="121">
      <formula>AND($K$14&lt;&gt;"",$L$15="",$P$15="",$R$15="")</formula>
    </cfRule>
  </conditionalFormatting>
  <conditionalFormatting sqref="EA28:EC28">
    <cfRule type="expression" dxfId="1044" priority="117">
      <formula>$E$28=""</formula>
    </cfRule>
  </conditionalFormatting>
  <conditionalFormatting sqref="ED28:EE28">
    <cfRule type="expression" dxfId="1043" priority="116">
      <formula>$H$28=""</formula>
    </cfRule>
  </conditionalFormatting>
  <conditionalFormatting sqref="EK26:EP27">
    <cfRule type="expression" dxfId="1042" priority="115">
      <formula>$O$26=""</formula>
    </cfRule>
  </conditionalFormatting>
  <conditionalFormatting sqref="EK28:EP28">
    <cfRule type="expression" dxfId="1041" priority="114">
      <formula>$O$28=""</formula>
    </cfRule>
  </conditionalFormatting>
  <conditionalFormatting sqref="EB37:EE37">
    <cfRule type="expression" dxfId="1040" priority="105">
      <formula>$F$37=""</formula>
    </cfRule>
  </conditionalFormatting>
  <conditionalFormatting sqref="EC27:EG27">
    <cfRule type="expression" dxfId="1039" priority="118">
      <formula>AND($C$27="■その他",$G$27="")</formula>
    </cfRule>
  </conditionalFormatting>
  <conditionalFormatting sqref="EF33">
    <cfRule type="expression" dxfId="1038" priority="112">
      <formula>AND($H$33="■有",$J$33="")</formula>
    </cfRule>
  </conditionalFormatting>
  <conditionalFormatting sqref="EB34:EE34">
    <cfRule type="expression" dxfId="1037" priority="111">
      <formula>AND($H$33="■有",$F$34="")</formula>
    </cfRule>
  </conditionalFormatting>
  <conditionalFormatting sqref="EG34:EI34">
    <cfRule type="expression" dxfId="1036" priority="110">
      <formula>AND($H$33="■有",$K$34="")</formula>
    </cfRule>
  </conditionalFormatting>
  <conditionalFormatting sqref="EL34:EP34">
    <cfRule type="expression" dxfId="1035" priority="109">
      <formula>AND($H$33="■有",$P$34="")</formula>
    </cfRule>
  </conditionalFormatting>
  <conditionalFormatting sqref="EG37:EI37">
    <cfRule type="expression" dxfId="1034" priority="104">
      <formula>AND($F$37&lt;&gt;"同居家族①と同じ",$F$37&lt;&gt;"同居家族②と同じ",$F$37="")</formula>
    </cfRule>
  </conditionalFormatting>
  <conditionalFormatting sqref="EL37:EP37">
    <cfRule type="expression" dxfId="1033" priority="103">
      <formula>AND($F$37&lt;&gt;"同居家族①と同じ",$F$37&lt;&gt;"同居家族②と同じ",$P$37="")</formula>
    </cfRule>
  </conditionalFormatting>
  <conditionalFormatting sqref="EJ52:EN52">
    <cfRule type="expression" dxfId="1032" priority="98">
      <formula>AND($J$52="■有",$N$52="")</formula>
    </cfRule>
  </conditionalFormatting>
  <conditionalFormatting sqref="EB55:EE55">
    <cfRule type="expression" dxfId="1031" priority="95">
      <formula>$F$55=""</formula>
    </cfRule>
  </conditionalFormatting>
  <conditionalFormatting sqref="EG39:EI39">
    <cfRule type="expression" dxfId="1030" priority="94">
      <formula>AND($F$39&lt;&gt;"",$F$39&lt;&gt;"同居家族①と同じ",$F$39&lt;&gt;"同居家族②と同じ",$K$39="")</formula>
    </cfRule>
  </conditionalFormatting>
  <conditionalFormatting sqref="EL39:EP39">
    <cfRule type="expression" dxfId="1029" priority="93">
      <formula>AND($F$39&lt;&gt;"",$F$39&lt;&gt;"同居家族①と同じ",$F$39&lt;&gt;"同居家族②と同じ",$P$39="")</formula>
    </cfRule>
  </conditionalFormatting>
  <conditionalFormatting sqref="EB63:EF63">
    <cfRule type="expression" dxfId="1028" priority="90">
      <formula>$F$63=""</formula>
    </cfRule>
  </conditionalFormatting>
  <conditionalFormatting sqref="EL63:EP63">
    <cfRule type="expression" dxfId="1027" priority="89">
      <formula>$P$63=""</formula>
    </cfRule>
  </conditionalFormatting>
  <conditionalFormatting sqref="EA48:EO48">
    <cfRule type="expression" dxfId="1026" priority="101">
      <formula>AND($A$48="■その他",$E$48="")</formula>
    </cfRule>
  </conditionalFormatting>
  <conditionalFormatting sqref="GA4:GF4">
    <cfRule type="expression" dxfId="1025" priority="88">
      <formula>$O$4=""</formula>
    </cfRule>
  </conditionalFormatting>
  <conditionalFormatting sqref="FR5:FZ5">
    <cfRule type="expression" dxfId="1024" priority="87">
      <formula>$F$5=""</formula>
    </cfRule>
  </conditionalFormatting>
  <conditionalFormatting sqref="FR6:FZ6">
    <cfRule type="expression" dxfId="1023" priority="86">
      <formula>$F$6=""</formula>
    </cfRule>
  </conditionalFormatting>
  <conditionalFormatting sqref="FR7:FZ7">
    <cfRule type="expression" dxfId="1022" priority="85">
      <formula>$F$7=""</formula>
    </cfRule>
  </conditionalFormatting>
  <conditionalFormatting sqref="FR8:FU8">
    <cfRule type="expression" dxfId="1021" priority="83">
      <formula>$F$8=""</formula>
    </cfRule>
  </conditionalFormatting>
  <conditionalFormatting sqref="FO9:FU9">
    <cfRule type="expression" dxfId="1020" priority="82">
      <formula>$C$9=""</formula>
    </cfRule>
  </conditionalFormatting>
  <conditionalFormatting sqref="GA8:GF9">
    <cfRule type="expression" dxfId="1019" priority="81">
      <formula>$O$8=""</formula>
    </cfRule>
  </conditionalFormatting>
  <conditionalFormatting sqref="FO10:FW10">
    <cfRule type="expression" dxfId="1018" priority="80">
      <formula>$C$10=""</formula>
    </cfRule>
  </conditionalFormatting>
  <conditionalFormatting sqref="FZ10:GA10">
    <cfRule type="expression" dxfId="1017" priority="79">
      <formula>$N$10=""</formula>
    </cfRule>
  </conditionalFormatting>
  <conditionalFormatting sqref="FR15 FW14">
    <cfRule type="expression" dxfId="1016" priority="78">
      <formula>AND($F$15="",$K$14="")</formula>
    </cfRule>
  </conditionalFormatting>
  <conditionalFormatting sqref="FX15:GF15">
    <cfRule type="expression" dxfId="1015" priority="77">
      <formula>AND($K$14&lt;&gt;"",$L$15="",$P$15="",$R$15="")</formula>
    </cfRule>
  </conditionalFormatting>
  <conditionalFormatting sqref="FQ28:FS28">
    <cfRule type="expression" dxfId="1014" priority="73">
      <formula>$E$28=""</formula>
    </cfRule>
  </conditionalFormatting>
  <conditionalFormatting sqref="FT28:FU28">
    <cfRule type="expression" dxfId="1013" priority="72">
      <formula>$H$28=""</formula>
    </cfRule>
  </conditionalFormatting>
  <conditionalFormatting sqref="GA26:GF27">
    <cfRule type="expression" dxfId="1012" priority="71">
      <formula>$O$26=""</formula>
    </cfRule>
  </conditionalFormatting>
  <conditionalFormatting sqref="GA28:GF28">
    <cfRule type="expression" dxfId="1011" priority="70">
      <formula>$O$28=""</formula>
    </cfRule>
  </conditionalFormatting>
  <conditionalFormatting sqref="FR37:FU37">
    <cfRule type="expression" dxfId="1010" priority="61">
      <formula>$F$37=""</formula>
    </cfRule>
  </conditionalFormatting>
  <conditionalFormatting sqref="FS27:FW27">
    <cfRule type="expression" dxfId="1009" priority="74">
      <formula>AND($C$27="■その他",$G$27="")</formula>
    </cfRule>
  </conditionalFormatting>
  <conditionalFormatting sqref="FV33">
    <cfRule type="expression" dxfId="1008" priority="68">
      <formula>AND($H$33="■有",$J$33="")</formula>
    </cfRule>
  </conditionalFormatting>
  <conditionalFormatting sqref="FR34:FU34">
    <cfRule type="expression" dxfId="1007" priority="67">
      <formula>AND($H$33="■有",$F$34="")</formula>
    </cfRule>
  </conditionalFormatting>
  <conditionalFormatting sqref="FW34:FY34">
    <cfRule type="expression" dxfId="1006" priority="66">
      <formula>AND($H$33="■有",$K$34="")</formula>
    </cfRule>
  </conditionalFormatting>
  <conditionalFormatting sqref="GB34:GF34">
    <cfRule type="expression" dxfId="1005" priority="65">
      <formula>AND($H$33="■有",$P$34="")</formula>
    </cfRule>
  </conditionalFormatting>
  <conditionalFormatting sqref="FW37:FY37">
    <cfRule type="expression" dxfId="1004" priority="60">
      <formula>AND($F$37&lt;&gt;"同居家族①と同じ",$F$37&lt;&gt;"同居家族②と同じ",$F$37="")</formula>
    </cfRule>
  </conditionalFormatting>
  <conditionalFormatting sqref="GB37:GF37">
    <cfRule type="expression" dxfId="1003" priority="59">
      <formula>AND($F$37&lt;&gt;"同居家族①と同じ",$F$37&lt;&gt;"同居家族②と同じ",$P$37="")</formula>
    </cfRule>
  </conditionalFormatting>
  <conditionalFormatting sqref="FZ52:GD52">
    <cfRule type="expression" dxfId="1002" priority="54">
      <formula>AND($J$52="■有",$N$52="")</formula>
    </cfRule>
  </conditionalFormatting>
  <conditionalFormatting sqref="FR55:FU55">
    <cfRule type="expression" dxfId="1001" priority="51">
      <formula>$F$55=""</formula>
    </cfRule>
  </conditionalFormatting>
  <conditionalFormatting sqref="FW39:FY39">
    <cfRule type="expression" dxfId="1000" priority="50">
      <formula>AND($F$39&lt;&gt;"",$F$39&lt;&gt;"同居家族①と同じ",$F$39&lt;&gt;"同居家族②と同じ",$K$39="")</formula>
    </cfRule>
  </conditionalFormatting>
  <conditionalFormatting sqref="GB39:GF39">
    <cfRule type="expression" dxfId="999" priority="49">
      <formula>AND($F$39&lt;&gt;"",$F$39&lt;&gt;"同居家族①と同じ",$F$39&lt;&gt;"同居家族②と同じ",$P$39="")</formula>
    </cfRule>
  </conditionalFormatting>
  <conditionalFormatting sqref="FR63:FV63">
    <cfRule type="expression" dxfId="998" priority="46">
      <formula>$F$63=""</formula>
    </cfRule>
  </conditionalFormatting>
  <conditionalFormatting sqref="GB63:GF63">
    <cfRule type="expression" dxfId="997" priority="45">
      <formula>$P$63=""</formula>
    </cfRule>
  </conditionalFormatting>
  <conditionalFormatting sqref="FQ48:GE48">
    <cfRule type="expression" dxfId="996" priority="57">
      <formula>AND($A$48="■その他",$E$48="")</formula>
    </cfRule>
  </conditionalFormatting>
  <conditionalFormatting sqref="GV4:HA4">
    <cfRule type="expression" dxfId="995" priority="44">
      <formula>$O$4=""</formula>
    </cfRule>
  </conditionalFormatting>
  <conditionalFormatting sqref="GM5:GU5">
    <cfRule type="expression" dxfId="994" priority="43">
      <formula>$F$5=""</formula>
    </cfRule>
  </conditionalFormatting>
  <conditionalFormatting sqref="GM6:GU6">
    <cfRule type="expression" dxfId="993" priority="42">
      <formula>$F$6=""</formula>
    </cfRule>
  </conditionalFormatting>
  <conditionalFormatting sqref="GM7:GU7">
    <cfRule type="expression" dxfId="992" priority="41">
      <formula>$F$7=""</formula>
    </cfRule>
  </conditionalFormatting>
  <conditionalFormatting sqref="GM8:GP8">
    <cfRule type="expression" dxfId="991" priority="39">
      <formula>$F$8=""</formula>
    </cfRule>
  </conditionalFormatting>
  <conditionalFormatting sqref="GJ9:GP9">
    <cfRule type="expression" dxfId="990" priority="38">
      <formula>$C$9=""</formula>
    </cfRule>
  </conditionalFormatting>
  <conditionalFormatting sqref="GV8:HA9">
    <cfRule type="expression" dxfId="989" priority="37">
      <formula>$O$8=""</formula>
    </cfRule>
  </conditionalFormatting>
  <conditionalFormatting sqref="GJ10:GR10">
    <cfRule type="expression" dxfId="988" priority="36">
      <formula>$C$10=""</formula>
    </cfRule>
  </conditionalFormatting>
  <conditionalFormatting sqref="GU10:GV10">
    <cfRule type="expression" dxfId="987" priority="35">
      <formula>$N$10=""</formula>
    </cfRule>
  </conditionalFormatting>
  <conditionalFormatting sqref="GM15 GR14">
    <cfRule type="expression" dxfId="986" priority="34">
      <formula>AND($F$15="",$K$14="")</formula>
    </cfRule>
  </conditionalFormatting>
  <conditionalFormatting sqref="GS15:HA15">
    <cfRule type="expression" dxfId="985" priority="33">
      <formula>AND($K$14&lt;&gt;"",$L$15="",$P$15="",$R$15="")</formula>
    </cfRule>
  </conditionalFormatting>
  <conditionalFormatting sqref="GL28:GN28">
    <cfRule type="expression" dxfId="984" priority="29">
      <formula>$E$28=""</formula>
    </cfRule>
  </conditionalFormatting>
  <conditionalFormatting sqref="GO28:GP28">
    <cfRule type="expression" dxfId="983" priority="28">
      <formula>$H$28=""</formula>
    </cfRule>
  </conditionalFormatting>
  <conditionalFormatting sqref="GV26:HA27">
    <cfRule type="expression" dxfId="982" priority="27">
      <formula>$O$26=""</formula>
    </cfRule>
  </conditionalFormatting>
  <conditionalFormatting sqref="GV28:HA28">
    <cfRule type="expression" dxfId="981" priority="26">
      <formula>$O$28=""</formula>
    </cfRule>
  </conditionalFormatting>
  <conditionalFormatting sqref="GM37:GP37">
    <cfRule type="expression" dxfId="980" priority="17">
      <formula>$F$37=""</formula>
    </cfRule>
  </conditionalFormatting>
  <conditionalFormatting sqref="GN27:GR27">
    <cfRule type="expression" dxfId="979" priority="30">
      <formula>AND($C$27="■その他",$G$27="")</formula>
    </cfRule>
  </conditionalFormatting>
  <conditionalFormatting sqref="GQ33">
    <cfRule type="expression" dxfId="978" priority="24">
      <formula>AND($H$33="■有",$J$33="")</formula>
    </cfRule>
  </conditionalFormatting>
  <conditionalFormatting sqref="GM34:GP34">
    <cfRule type="expression" dxfId="977" priority="23">
      <formula>AND($H$33="■有",$F$34="")</formula>
    </cfRule>
  </conditionalFormatting>
  <conditionalFormatting sqref="GR34:GT34">
    <cfRule type="expression" dxfId="976" priority="22">
      <formula>AND($H$33="■有",$K$34="")</formula>
    </cfRule>
  </conditionalFormatting>
  <conditionalFormatting sqref="GW34:HA34">
    <cfRule type="expression" dxfId="975" priority="21">
      <formula>AND($H$33="■有",$P$34="")</formula>
    </cfRule>
  </conditionalFormatting>
  <conditionalFormatting sqref="GR37:GT37">
    <cfRule type="expression" dxfId="974" priority="16">
      <formula>AND($F$37&lt;&gt;"同居家族①と同じ",$F$37&lt;&gt;"同居家族②と同じ",$F$37="")</formula>
    </cfRule>
  </conditionalFormatting>
  <conditionalFormatting sqref="GW37:HA37">
    <cfRule type="expression" dxfId="973" priority="15">
      <formula>AND($F$37&lt;&gt;"同居家族①と同じ",$F$37&lt;&gt;"同居家族②と同じ",$P$37="")</formula>
    </cfRule>
  </conditionalFormatting>
  <conditionalFormatting sqref="GU52:GY52">
    <cfRule type="expression" dxfId="972" priority="10">
      <formula>AND($J$52="■有",$N$52="")</formula>
    </cfRule>
  </conditionalFormatting>
  <conditionalFormatting sqref="GM55:GP55">
    <cfRule type="expression" dxfId="971" priority="7">
      <formula>$F$55=""</formula>
    </cfRule>
  </conditionalFormatting>
  <conditionalFormatting sqref="GR39:GT39">
    <cfRule type="expression" dxfId="970" priority="6">
      <formula>AND($F$39&lt;&gt;"",$F$39&lt;&gt;"同居家族①と同じ",$F$39&lt;&gt;"同居家族②と同じ",$K$39="")</formula>
    </cfRule>
  </conditionalFormatting>
  <conditionalFormatting sqref="GW39:HA39">
    <cfRule type="expression" dxfId="969" priority="5">
      <formula>AND($F$39&lt;&gt;"",$F$39&lt;&gt;"同居家族①と同じ",$F$39&lt;&gt;"同居家族②と同じ",$P$39="")</formula>
    </cfRule>
  </conditionalFormatting>
  <conditionalFormatting sqref="GM63:GQ63">
    <cfRule type="expression" dxfId="968" priority="2">
      <formula>$F$63=""</formula>
    </cfRule>
  </conditionalFormatting>
  <conditionalFormatting sqref="GW63:HA63">
    <cfRule type="expression" dxfId="967" priority="1">
      <formula>$P$63=""</formula>
    </cfRule>
  </conditionalFormatting>
  <conditionalFormatting sqref="GL48:GZ48">
    <cfRule type="expression" dxfId="966"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524" id="{C57E42D6-29FF-48E3-B2AF-47E2F927A13F}">
            <xm:f>VLOOKUP($ER$1,入力用!$1:$1048576,2,0)=""</xm:f>
            <x14:dxf>
              <fill>
                <patternFill>
                  <bgColor rgb="FFFF0000"/>
                </patternFill>
              </fill>
            </x14:dxf>
          </x14:cfRule>
          <xm:sqref>FH5:FI7 FK5:FK7</xm:sqref>
        </x14:conditionalFormatting>
        <x14:conditionalFormatting xmlns:xm="http://schemas.microsoft.com/office/excel/2006/main">
          <x14:cfRule type="expression" priority="516" id="{72D44B68-EC3D-4866-A10E-032B2EC40A05}">
            <xm:f>VLOOKUP($ER$1,入力用!$1:$1048576,33,0)=""</xm:f>
            <x14:dxf>
              <fill>
                <patternFill>
                  <bgColor rgb="FFFF0000"/>
                </patternFill>
              </fill>
            </x14:dxf>
          </x14:cfRule>
          <xm:sqref>ET26:FB26 ET27:EW27</xm:sqref>
        </x14:conditionalFormatting>
        <x14:conditionalFormatting xmlns:xm="http://schemas.microsoft.com/office/excel/2006/main">
          <x14:cfRule type="expression" priority="510" id="{BF8DA955-909D-4BFA-8707-CD9AA22AEEAC}">
            <xm:f>VLOOKUP($ER$1,入力用!$1:$1048576,42,0)=""</xm:f>
            <x14:dxf>
              <fill>
                <patternFill>
                  <bgColor rgb="FFFF0000"/>
                </patternFill>
              </fill>
            </x14:dxf>
          </x14:cfRule>
          <xm:sqref>EY33 FE33</xm:sqref>
        </x14:conditionalFormatting>
        <x14:conditionalFormatting xmlns:xm="http://schemas.microsoft.com/office/excel/2006/main">
          <x14:cfRule type="expression" priority="509" id="{4702BD52-4832-46B9-A345-DD2B5E48FD4E}">
            <xm:f>AND(VLOOKUP($ER$1,入力用!$1:$1048576,43,0)&gt;=2,$FB$35="")</xm:f>
            <x14:dxf>
              <fill>
                <patternFill>
                  <bgColor rgb="FFFF0000"/>
                </patternFill>
              </fill>
            </x14:dxf>
          </x14:cfRule>
          <xm:sqref>FB35:FD35</xm:sqref>
        </x14:conditionalFormatting>
        <x14:conditionalFormatting xmlns:xm="http://schemas.microsoft.com/office/excel/2006/main">
          <x14:cfRule type="expression" priority="508" id="{B9975BD6-690E-45A5-B455-BBF64D484DFE}">
            <xm:f>AND(VLOOKUP($ER$1,入力用!$1:$1048576,43,0)&gt;=2,$FG$35="")</xm:f>
            <x14:dxf>
              <fill>
                <patternFill>
                  <bgColor rgb="FFFF0000"/>
                </patternFill>
              </fill>
            </x14:dxf>
          </x14:cfRule>
          <xm:sqref>FG35:FK35</xm:sqref>
        </x14:conditionalFormatting>
        <x14:conditionalFormatting xmlns:xm="http://schemas.microsoft.com/office/excel/2006/main">
          <x14:cfRule type="expression" priority="505" id="{291E0EBD-E7BA-4A20-A51D-F2ACA593EB1A}">
            <xm:f>AND(VLOOKUP($ER$1,入力用!$1:$1048576,58,0)="",VLOOKUP($ER$1,入力用!$1:$1048576,59,0)="",VLOOKUP($ER$1,入力用!$1:$1048576,60,0)="",VLOOKUP($ER$1,入力用!$1:$1048576,61,0)="",VLOOKUP($ER$1,入力用!$1:$1048576,62,0)="",VLOOKUP($ER$1,入力用!$1:$1048576,63,0)="",VLOOKUP($ER$1,入力用!$1:$1048576,64,0)="",VLOOKUP($ER$1,入力用!$1:$1048576,65,0)="",VLOOKUP($ER$1,入力用!$1:$1048576,66,0)="",VLOOKUP($ER$1,入力用!$1:$1048576,67,0)="",VLOOKUP($ER$1,入力用!$1:$1048576,68,0)="",VLOOKUP($ER$1,入力用!$1:$1048576,69,0)="",VLOOKUP($ER$1,入力用!$1:$1048576,70,0)="")</xm:f>
            <x14:dxf>
              <fill>
                <patternFill>
                  <bgColor rgb="FFFF0000"/>
                </patternFill>
              </fill>
            </x14:dxf>
          </x14:cfRule>
          <xm:sqref>ER42:FK47 ER48:ES48</xm:sqref>
        </x14:conditionalFormatting>
        <x14:conditionalFormatting xmlns:xm="http://schemas.microsoft.com/office/excel/2006/main">
          <x14:cfRule type="expression" priority="503" id="{0FCF3DB4-567B-40F2-8207-8A9EC4B5D261}">
            <xm:f>VLOOKUP($ER$1,入力用!$1:$1048576,73,0)=""</xm:f>
            <x14:dxf>
              <fill>
                <patternFill>
                  <bgColor rgb="FFFF0000"/>
                </patternFill>
              </fill>
            </x14:dxf>
          </x14:cfRule>
          <xm:sqref>FA51 FC51</xm:sqref>
        </x14:conditionalFormatting>
        <x14:conditionalFormatting xmlns:xm="http://schemas.microsoft.com/office/excel/2006/main">
          <x14:cfRule type="expression" priority="502" id="{EE3C95F1-C01F-4677-A0B5-4AD8BBE4DEF8}">
            <xm:f>VLOOKUP($ER$1,入力用!$1:$1048576,74,0)=""</xm:f>
            <x14:dxf>
              <fill>
                <patternFill>
                  <bgColor rgb="FFFF0000"/>
                </patternFill>
              </fill>
            </x14:dxf>
          </x14:cfRule>
          <xm:sqref>FA52 FC52</xm:sqref>
        </x14:conditionalFormatting>
        <x14:conditionalFormatting xmlns:xm="http://schemas.microsoft.com/office/excel/2006/main">
          <x14:cfRule type="expression" priority="489" id="{4A5D40EE-8AD5-487D-A173-7C9EF4E1FC81}">
            <xm:f>AND(VLOOKUP($ER$1,入力用!$1:$1048576,43,0)&gt;=2,$EW$35="")</xm:f>
            <x14:dxf>
              <fill>
                <patternFill>
                  <bgColor rgb="FFFF0000"/>
                </patternFill>
              </fill>
            </x14:dxf>
          </x14:cfRule>
          <xm:sqref>EW35:EZ35</xm:sqref>
        </x14:conditionalFormatting>
        <x14:conditionalFormatting xmlns:xm="http://schemas.microsoft.com/office/excel/2006/main">
          <x14:cfRule type="expression" priority="485" id="{4378E0D5-4687-4600-8BEC-955C298BA0C7}">
            <xm:f>AND($EW$15&lt;&gt;"",VLOOKUP($ER$1,入力用!$1:$1048576,19,0)="")</xm:f>
            <x14:dxf>
              <fill>
                <patternFill>
                  <bgColor rgb="FFFF0000"/>
                </patternFill>
              </fill>
            </x14:dxf>
          </x14:cfRule>
          <xm:sqref>EW16 EY16</xm:sqref>
        </x14:conditionalFormatting>
        <x14:conditionalFormatting xmlns:xm="http://schemas.microsoft.com/office/excel/2006/main">
          <x14:cfRule type="expression" priority="392" id="{A753AB74-756B-4C6F-89BA-00117E33504A}">
            <xm:f>VLOOKUP($A$1,入力用!$1:$1048576,3,0)=""</xm:f>
            <x14:dxf>
              <fill>
                <patternFill>
                  <bgColor rgb="FFFF0000"/>
                </patternFill>
              </fill>
            </x14:dxf>
          </x14:cfRule>
          <xm:sqref>Q5:R7 T5:T7 AL5:AM7 AO5:AO7 BG5:BH7 BJ5:BJ7 CB5:CC7 CE5:CE7 CW5:CX7 CZ5:CZ7 DR5:DS7 DU5:DU7 EM5:EN7 EP5:EP7 GC5:GD7 GF5:GF7 GX5:GY7 HA5:HA7</xm:sqref>
        </x14:conditionalFormatting>
        <x14:conditionalFormatting xmlns:xm="http://schemas.microsoft.com/office/excel/2006/main">
          <x14:cfRule type="expression" priority="384" id="{D3F73FCD-38CE-49AB-ACBC-9DDBDEAB6730}">
            <xm:f>AND($F$15&lt;&gt;"",VLOOKUP($A$1,入力用!$1:$1048576,20,0)="")</xm:f>
            <x14:dxf>
              <fill>
                <patternFill>
                  <bgColor rgb="FFFF0000"/>
                </patternFill>
              </fill>
            </x14:dxf>
          </x14:cfRule>
          <xm:sqref>F16 H16 AA16 AC16 AV16 AX16 BQ16 BS16 CL16 CN16 DG16 DI16 EB16 ED16 FR16 FT16 GM16 GO16</xm:sqref>
        </x14:conditionalFormatting>
        <x14:conditionalFormatting xmlns:xm="http://schemas.microsoft.com/office/excel/2006/main">
          <x14:cfRule type="expression" priority="383" id="{A889DF2D-5DCB-4080-875D-B69ADE611039}">
            <xm:f>VLOOKUP($A$1,入力用!$1:$1048576,34,0)=""</xm:f>
            <x14:dxf>
              <fill>
                <patternFill>
                  <bgColor rgb="FFFF0000"/>
                </patternFill>
              </fill>
            </x14:dxf>
          </x14:cfRule>
          <xm:sqref>C26:K26 C27:F27 X26:AF26 X27:AA27 AS26:BA26 AS27:AV27 BN26:BV26 BN27:BQ27 CI26:CQ26 CI27:CL27 DD26:DL26 DD27:DG27 DY26:EG26 DY27:EB27 FO26:FW26 FO27:FR27 GJ26:GR26 GJ27:GM27</xm:sqref>
        </x14:conditionalFormatting>
        <x14:conditionalFormatting xmlns:xm="http://schemas.microsoft.com/office/excel/2006/main">
          <x14:cfRule type="expression" priority="377" id="{EFD6F638-649F-45FC-BB43-18582DB71270}">
            <xm:f>VLOOKUP($A$1,入力用!$1:$1048576,43,0)=""</xm:f>
            <x14:dxf>
              <fill>
                <patternFill>
                  <bgColor rgb="FFFF0000"/>
                </patternFill>
              </fill>
            </x14:dxf>
          </x14:cfRule>
          <xm:sqref>H33 N33 AC33 AI33 AX33 BD33 BS33 BY33 CN33 CT33 DI33 DO33 ED33 EJ33 FT33 FZ33 GO33 GU33</xm:sqref>
        </x14:conditionalFormatting>
        <x14:conditionalFormatting xmlns:xm="http://schemas.microsoft.com/office/excel/2006/main">
          <x14:cfRule type="expression" priority="372" id="{D067AAF9-16DD-4A07-8A00-49CC9D4F035A}">
            <xm:f>AND(VLOOKUP($A$1,入力用!$1:$1048576,43,0)&gt;=2,$F$35="")</xm:f>
            <x14:dxf>
              <fill>
                <patternFill>
                  <bgColor rgb="FFFF0000"/>
                </patternFill>
              </fill>
            </x14:dxf>
          </x14:cfRule>
          <xm:sqref>F35:I35 AA35:AD35 AV35:AY35 BQ35:BT35 CL35:CO35 DG35:DJ35 EB35:EE35 FR35:FU35 GM35:GP35</xm:sqref>
        </x14:conditionalFormatting>
        <x14:conditionalFormatting xmlns:xm="http://schemas.microsoft.com/office/excel/2006/main">
          <x14:cfRule type="expression" priority="371" id="{8C42D113-9653-4B68-A26D-9875E8CA6891}">
            <xm:f>AND(VLOOKUP($A$1,入力用!$1:$1048576,43,0)&gt;=2,$K$35="")</xm:f>
            <x14:dxf>
              <fill>
                <patternFill>
                  <bgColor rgb="FFFF0000"/>
                </patternFill>
              </fill>
            </x14:dxf>
          </x14:cfRule>
          <xm:sqref>K35:M35 AF35:AH35 BA35:BC35 BV35:BX35 CQ35:CS35 DL35:DN35 EG35:EI35 FW35:FY35 GR35:GT35</xm:sqref>
        </x14:conditionalFormatting>
        <x14:conditionalFormatting xmlns:xm="http://schemas.microsoft.com/office/excel/2006/main">
          <x14:cfRule type="expression" priority="370" id="{FB959F38-0356-4AE7-9AF7-499281CA1B0F}">
            <xm:f>AND(VLOOKUP($A$1,入力用!$1:$1048576,43,0)&gt;=2,$P$35="")</xm:f>
            <x14:dxf>
              <fill>
                <patternFill>
                  <bgColor rgb="FFFF0000"/>
                </patternFill>
              </fill>
            </x14:dxf>
          </x14:cfRule>
          <xm:sqref>P35:T35 AK35:AO35 BF35:BJ35 CA35:CE35 CV35:CZ35 DQ35:DU35 EL35:EP35 GB35:GF35 GW35:HA35</xm:sqref>
        </x14:conditionalFormatting>
        <x14:conditionalFormatting xmlns:xm="http://schemas.microsoft.com/office/excel/2006/main">
          <x14:cfRule type="expression" priority="366" id="{25D68A76-8F34-4820-88F7-43A643206C4B}">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FM42:GF47 FM48:FN48 GH42:HA47 GH48:GI48</xm:sqref>
        </x14:conditionalFormatting>
        <x14:conditionalFormatting xmlns:xm="http://schemas.microsoft.com/office/excel/2006/main">
          <x14:cfRule type="expression" priority="364" id="{FADA13D2-7E5D-4395-AACA-7339EDF69C97}">
            <xm:f>VLOOKUP($A$1,入力用!$1:$1048576,74,0)=""</xm:f>
            <x14:dxf>
              <fill>
                <patternFill>
                  <bgColor rgb="FFFF0000"/>
                </patternFill>
              </fill>
            </x14:dxf>
          </x14:cfRule>
          <xm:sqref>J51 L51 AE51 AG51 AZ51 BB51 BU51 BW51 CP51 CR51 DK51 DM51 EF51 EH51 FV51 FX51 GQ51 GS51</xm:sqref>
        </x14:conditionalFormatting>
        <x14:conditionalFormatting xmlns:xm="http://schemas.microsoft.com/office/excel/2006/main">
          <x14:cfRule type="expression" priority="363" id="{8C7F8340-20B1-4A1C-A137-0B8B9E839817}">
            <xm:f>AND(VLOOKUP($A$1,入力用!$1:$1048576,74,0)="有",VLOOKUP($A$1,入力用!$1:$1048576,75,0)="")</xm:f>
            <x14:dxf>
              <fill>
                <patternFill>
                  <bgColor rgb="FFFF0000"/>
                </patternFill>
              </fill>
            </x14:dxf>
          </x14:cfRule>
          <xm:sqref>J52 L52 AE52 AG52 AZ52 BB52 BU52 BW52 CP52 CR52 DK52 DM52 EF52 EH52 FV52 FX52 GQ52 GS52</xm:sqref>
        </x14:conditionalFormatting>
        <x14:conditionalFormatting xmlns:xm="http://schemas.microsoft.com/office/excel/2006/main">
          <x14:cfRule type="expression" priority="361" id="{F40653F6-29A0-47F7-BBEC-C8288FD7052D}">
            <xm:f>AND($F$55&lt;&gt;"同居家族①と同じ",$F$55&lt;&gt;"同居家族②と同じ",VLOOKUP($A$1,入力用!$1:$1048576,80,0)="")</xm:f>
            <x14:dxf>
              <fill>
                <patternFill>
                  <bgColor rgb="FFFF0000"/>
                </patternFill>
              </fill>
            </x14:dxf>
          </x14:cfRule>
          <xm:sqref>K55:M55 AF55:AH55 BA55:BC55 BV55:BX55 CQ55:CS55 DL55:DN55 EG55:EI55 FW55:FY55 GR55:GT55</xm:sqref>
        </x14:conditionalFormatting>
        <x14:conditionalFormatting xmlns:xm="http://schemas.microsoft.com/office/excel/2006/main">
          <x14:cfRule type="expression" priority="360" id="{D6BD16EC-D95F-49E8-9B3A-4B9A055FFCFB}">
            <xm:f>AND($F$55&lt;&gt;"同居家族①と同じ",$F$55&lt;&gt;"同居家族②と同じ",VLOOKUP($A$1,入力用!$1:$1048576,81,0)="")</xm:f>
            <x14:dxf>
              <fill>
                <patternFill>
                  <bgColor rgb="FFFF0000"/>
                </patternFill>
              </fill>
            </x14:dxf>
          </x14:cfRule>
          <xm:sqref>P55:T55 AK55:AO55 BF55:BJ55 CA55:CE55 CV55:CZ55 DQ55:DU55 EL55:EP55 GB55:GF55 GW55:HA55</xm:sqref>
        </x14:conditionalFormatting>
        <x14:conditionalFormatting xmlns:xm="http://schemas.microsoft.com/office/excel/2006/main">
          <x14:cfRule type="expression" priority="356" id="{B2A2A871-7E4A-4B13-A7A6-B2FAF6C07994}">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FW57:FY57 GR57:GT57</xm:sqref>
        </x14:conditionalFormatting>
        <x14:conditionalFormatting xmlns:xm="http://schemas.microsoft.com/office/excel/2006/main">
          <x14:cfRule type="expression" priority="355" id="{D2169BAF-9EAB-4703-8BD1-FAFAB22AF8F2}">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GB57:GF57 GW57:HA57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A7F1-0532-4EAD-9934-FFFF5AD669B9}">
  <dimension ref="A1:HB78"/>
  <sheetViews>
    <sheetView view="pageBreakPreview" zoomScale="40" zoomScaleNormal="55" zoomScaleSheetLayoutView="40" workbookViewId="0">
      <selection activeCell="V1" sqref="V1"/>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71</v>
      </c>
      <c r="C1" s="274" t="s">
        <v>284</v>
      </c>
      <c r="D1" s="274"/>
      <c r="E1" s="274"/>
      <c r="F1" s="274"/>
      <c r="G1" s="274"/>
      <c r="H1" s="274"/>
      <c r="I1" s="274"/>
      <c r="J1" s="274"/>
      <c r="K1" s="274"/>
      <c r="L1" s="274"/>
      <c r="M1" s="274"/>
      <c r="N1" s="274"/>
      <c r="O1" s="274"/>
      <c r="P1" s="274"/>
      <c r="Q1" s="274"/>
      <c r="R1" s="274"/>
      <c r="S1" s="274"/>
      <c r="T1" s="274"/>
      <c r="U1" s="274"/>
      <c r="V1" s="58">
        <f>A1+1</f>
        <v>72</v>
      </c>
      <c r="X1" s="274" t="s">
        <v>284</v>
      </c>
      <c r="Y1" s="274"/>
      <c r="Z1" s="274"/>
      <c r="AA1" s="274"/>
      <c r="AB1" s="274"/>
      <c r="AC1" s="274"/>
      <c r="AD1" s="274"/>
      <c r="AE1" s="274"/>
      <c r="AF1" s="274"/>
      <c r="AG1" s="274"/>
      <c r="AH1" s="274"/>
      <c r="AI1" s="274"/>
      <c r="AJ1" s="274"/>
      <c r="AK1" s="274"/>
      <c r="AL1" s="274"/>
      <c r="AM1" s="274"/>
      <c r="AN1" s="274"/>
      <c r="AO1" s="274"/>
      <c r="AP1" s="274"/>
      <c r="AQ1" s="58">
        <f>V1+1</f>
        <v>73</v>
      </c>
      <c r="AS1" s="274" t="s">
        <v>284</v>
      </c>
      <c r="AT1" s="274"/>
      <c r="AU1" s="274"/>
      <c r="AV1" s="274"/>
      <c r="AW1" s="274"/>
      <c r="AX1" s="274"/>
      <c r="AY1" s="274"/>
      <c r="AZ1" s="274"/>
      <c r="BA1" s="274"/>
      <c r="BB1" s="274"/>
      <c r="BC1" s="274"/>
      <c r="BD1" s="274"/>
      <c r="BE1" s="274"/>
      <c r="BF1" s="274"/>
      <c r="BG1" s="274"/>
      <c r="BH1" s="274"/>
      <c r="BI1" s="274"/>
      <c r="BJ1" s="274"/>
      <c r="BK1" s="274"/>
      <c r="BL1" s="58">
        <f>AQ1+1</f>
        <v>74</v>
      </c>
      <c r="BN1" s="274" t="s">
        <v>284</v>
      </c>
      <c r="BO1" s="274"/>
      <c r="BP1" s="274"/>
      <c r="BQ1" s="274"/>
      <c r="BR1" s="274"/>
      <c r="BS1" s="274"/>
      <c r="BT1" s="274"/>
      <c r="BU1" s="274"/>
      <c r="BV1" s="274"/>
      <c r="BW1" s="274"/>
      <c r="BX1" s="274"/>
      <c r="BY1" s="274"/>
      <c r="BZ1" s="274"/>
      <c r="CA1" s="274"/>
      <c r="CB1" s="274"/>
      <c r="CC1" s="274"/>
      <c r="CD1" s="274"/>
      <c r="CE1" s="274"/>
      <c r="CF1" s="274"/>
      <c r="CG1" s="58">
        <f>BL1+1</f>
        <v>75</v>
      </c>
      <c r="CI1" s="274" t="s">
        <v>284</v>
      </c>
      <c r="CJ1" s="274"/>
      <c r="CK1" s="274"/>
      <c r="CL1" s="274"/>
      <c r="CM1" s="274"/>
      <c r="CN1" s="274"/>
      <c r="CO1" s="274"/>
      <c r="CP1" s="274"/>
      <c r="CQ1" s="274"/>
      <c r="CR1" s="274"/>
      <c r="CS1" s="274"/>
      <c r="CT1" s="274"/>
      <c r="CU1" s="274"/>
      <c r="CV1" s="274"/>
      <c r="CW1" s="274"/>
      <c r="CX1" s="274"/>
      <c r="CY1" s="274"/>
      <c r="CZ1" s="274"/>
      <c r="DA1" s="274"/>
      <c r="DB1" s="58">
        <f>CG1+1</f>
        <v>76</v>
      </c>
      <c r="DD1" s="274" t="s">
        <v>284</v>
      </c>
      <c r="DE1" s="274"/>
      <c r="DF1" s="274"/>
      <c r="DG1" s="274"/>
      <c r="DH1" s="274"/>
      <c r="DI1" s="274"/>
      <c r="DJ1" s="274"/>
      <c r="DK1" s="274"/>
      <c r="DL1" s="274"/>
      <c r="DM1" s="274"/>
      <c r="DN1" s="274"/>
      <c r="DO1" s="274"/>
      <c r="DP1" s="274"/>
      <c r="DQ1" s="274"/>
      <c r="DR1" s="274"/>
      <c r="DS1" s="274"/>
      <c r="DT1" s="274"/>
      <c r="DU1" s="274"/>
      <c r="DV1" s="274"/>
      <c r="DW1" s="58">
        <f>DB1+1</f>
        <v>77</v>
      </c>
      <c r="DY1" s="274" t="s">
        <v>284</v>
      </c>
      <c r="DZ1" s="274"/>
      <c r="EA1" s="274"/>
      <c r="EB1" s="274"/>
      <c r="EC1" s="274"/>
      <c r="ED1" s="274"/>
      <c r="EE1" s="274"/>
      <c r="EF1" s="274"/>
      <c r="EG1" s="274"/>
      <c r="EH1" s="274"/>
      <c r="EI1" s="274"/>
      <c r="EJ1" s="274"/>
      <c r="EK1" s="274"/>
      <c r="EL1" s="274"/>
      <c r="EM1" s="274"/>
      <c r="EN1" s="274"/>
      <c r="EO1" s="274"/>
      <c r="EP1" s="274"/>
      <c r="EQ1" s="274"/>
      <c r="ER1" s="58">
        <f>DW1+1</f>
        <v>78</v>
      </c>
      <c r="ET1" s="274" t="s">
        <v>284</v>
      </c>
      <c r="EU1" s="274"/>
      <c r="EV1" s="274"/>
      <c r="EW1" s="274"/>
      <c r="EX1" s="274"/>
      <c r="EY1" s="274"/>
      <c r="EZ1" s="274"/>
      <c r="FA1" s="274"/>
      <c r="FB1" s="274"/>
      <c r="FC1" s="274"/>
      <c r="FD1" s="274"/>
      <c r="FE1" s="274"/>
      <c r="FF1" s="274"/>
      <c r="FG1" s="274"/>
      <c r="FH1" s="274"/>
      <c r="FI1" s="274"/>
      <c r="FJ1" s="274"/>
      <c r="FK1" s="274"/>
      <c r="FL1" s="274"/>
      <c r="FM1" s="58">
        <f>ER1+1</f>
        <v>79</v>
      </c>
      <c r="FO1" s="274" t="s">
        <v>284</v>
      </c>
      <c r="FP1" s="274"/>
      <c r="FQ1" s="274"/>
      <c r="FR1" s="274"/>
      <c r="FS1" s="274"/>
      <c r="FT1" s="274"/>
      <c r="FU1" s="274"/>
      <c r="FV1" s="274"/>
      <c r="FW1" s="274"/>
      <c r="FX1" s="274"/>
      <c r="FY1" s="274"/>
      <c r="FZ1" s="274"/>
      <c r="GA1" s="274"/>
      <c r="GB1" s="274"/>
      <c r="GC1" s="274"/>
      <c r="GD1" s="274"/>
      <c r="GE1" s="274"/>
      <c r="GF1" s="274"/>
      <c r="GG1" s="274"/>
      <c r="GH1" s="58">
        <f>FM1+1</f>
        <v>80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941" priority="440">
      <formula>$O$4=""</formula>
    </cfRule>
  </conditionalFormatting>
  <conditionalFormatting sqref="F5:N5">
    <cfRule type="expression" dxfId="940" priority="439">
      <formula>$F$5=""</formula>
    </cfRule>
  </conditionalFormatting>
  <conditionalFormatting sqref="F6:N6">
    <cfRule type="expression" dxfId="939" priority="438">
      <formula>$F$6=""</formula>
    </cfRule>
  </conditionalFormatting>
  <conditionalFormatting sqref="F7:N7">
    <cfRule type="expression" dxfId="938" priority="437">
      <formula>$F$7=""</formula>
    </cfRule>
  </conditionalFormatting>
  <conditionalFormatting sqref="F8:I8">
    <cfRule type="expression" dxfId="937" priority="435">
      <formula>$F$8=""</formula>
    </cfRule>
  </conditionalFormatting>
  <conditionalFormatting sqref="C9:I9">
    <cfRule type="expression" dxfId="936" priority="434">
      <formula>$C$9=""</formula>
    </cfRule>
  </conditionalFormatting>
  <conditionalFormatting sqref="O8:T9">
    <cfRule type="expression" dxfId="935" priority="433">
      <formula>$O$8=""</formula>
    </cfRule>
  </conditionalFormatting>
  <conditionalFormatting sqref="C10:K10">
    <cfRule type="expression" dxfId="934" priority="432">
      <formula>$C$10=""</formula>
    </cfRule>
  </conditionalFormatting>
  <conditionalFormatting sqref="N10:O10">
    <cfRule type="expression" dxfId="933" priority="431">
      <formula>$N$10=""</formula>
    </cfRule>
  </conditionalFormatting>
  <conditionalFormatting sqref="F15 K14">
    <cfRule type="expression" dxfId="932" priority="430">
      <formula>AND($F$15="",$K$14="")</formula>
    </cfRule>
  </conditionalFormatting>
  <conditionalFormatting sqref="L15:T15">
    <cfRule type="expression" dxfId="931" priority="429">
      <formula>AND($K$14&lt;&gt;"",$L$15="",$P$15="",$R$15="")</formula>
    </cfRule>
  </conditionalFormatting>
  <conditionalFormatting sqref="E28:G28">
    <cfRule type="expression" dxfId="930" priority="425">
      <formula>$E$28=""</formula>
    </cfRule>
  </conditionalFormatting>
  <conditionalFormatting sqref="H28:I28">
    <cfRule type="expression" dxfId="929" priority="424">
      <formula>$H$28=""</formula>
    </cfRule>
  </conditionalFormatting>
  <conditionalFormatting sqref="O26:T27">
    <cfRule type="expression" dxfId="928" priority="423">
      <formula>$O$26=""</formula>
    </cfRule>
  </conditionalFormatting>
  <conditionalFormatting sqref="O28:T28">
    <cfRule type="expression" dxfId="927" priority="422">
      <formula>$O$28=""</formula>
    </cfRule>
  </conditionalFormatting>
  <conditionalFormatting sqref="F37:I37">
    <cfRule type="expression" dxfId="926" priority="413">
      <formula>$F$37=""</formula>
    </cfRule>
  </conditionalFormatting>
  <conditionalFormatting sqref="G27:K27">
    <cfRule type="expression" dxfId="925" priority="426">
      <formula>AND($C$27="■その他",$G$27="")</formula>
    </cfRule>
  </conditionalFormatting>
  <conditionalFormatting sqref="J33">
    <cfRule type="expression" dxfId="924" priority="420">
      <formula>AND($H$33="■有",$J$33="")</formula>
    </cfRule>
  </conditionalFormatting>
  <conditionalFormatting sqref="F34:I34">
    <cfRule type="expression" dxfId="923" priority="419">
      <formula>AND($H$33="■有",$F$34="")</formula>
    </cfRule>
  </conditionalFormatting>
  <conditionalFormatting sqref="K34:M34">
    <cfRule type="expression" dxfId="922" priority="418">
      <formula>AND($H$33="■有",$K$34="")</formula>
    </cfRule>
  </conditionalFormatting>
  <conditionalFormatting sqref="P34:T34">
    <cfRule type="expression" dxfId="921" priority="417">
      <formula>AND($H$33="■有",$P$34="")</formula>
    </cfRule>
  </conditionalFormatting>
  <conditionalFormatting sqref="K37:M37">
    <cfRule type="expression" dxfId="920" priority="412">
      <formula>AND($F$37&lt;&gt;"同居家族①と同じ",$F$37&lt;&gt;"同居家族②と同じ",$F$37="")</formula>
    </cfRule>
  </conditionalFormatting>
  <conditionalFormatting sqref="P37:T37">
    <cfRule type="expression" dxfId="919" priority="411">
      <formula>AND($F$37&lt;&gt;"同居家族①と同じ",$F$37&lt;&gt;"同居家族②と同じ",$P$37="")</formula>
    </cfRule>
  </conditionalFormatting>
  <conditionalFormatting sqref="N52:R52">
    <cfRule type="expression" dxfId="918" priority="406">
      <formula>AND($J$52="■有",$N$52="")</formula>
    </cfRule>
  </conditionalFormatting>
  <conditionalFormatting sqref="F55:I55">
    <cfRule type="expression" dxfId="917" priority="403">
      <formula>$F$55=""</formula>
    </cfRule>
  </conditionalFormatting>
  <conditionalFormatting sqref="K39:M39">
    <cfRule type="expression" dxfId="916" priority="402">
      <formula>AND($F$39&lt;&gt;"",$F$39&lt;&gt;"同居家族①と同じ",$F$39&lt;&gt;"同居家族②と同じ",$K$39="")</formula>
    </cfRule>
  </conditionalFormatting>
  <conditionalFormatting sqref="P39:T39">
    <cfRule type="expression" dxfId="915" priority="401">
      <formula>AND($F$39&lt;&gt;"",$F$39&lt;&gt;"同居家族①と同じ",$F$39&lt;&gt;"同居家族②と同じ",$P$39="")</formula>
    </cfRule>
  </conditionalFormatting>
  <conditionalFormatting sqref="F63:J63">
    <cfRule type="expression" dxfId="914" priority="398">
      <formula>$F$63=""</formula>
    </cfRule>
  </conditionalFormatting>
  <conditionalFormatting sqref="P63:T63">
    <cfRule type="expression" dxfId="913" priority="397">
      <formula>$P$63=""</formula>
    </cfRule>
  </conditionalFormatting>
  <conditionalFormatting sqref="E48:S48">
    <cfRule type="expression" dxfId="912" priority="409">
      <formula>AND($A$48="■その他",$E$48="")</formula>
    </cfRule>
  </conditionalFormatting>
  <conditionalFormatting sqref="AJ4:AO4">
    <cfRule type="expression" dxfId="911" priority="396">
      <formula>$O$4=""</formula>
    </cfRule>
  </conditionalFormatting>
  <conditionalFormatting sqref="AA5:AI5">
    <cfRule type="expression" dxfId="910" priority="395">
      <formula>$F$5=""</formula>
    </cfRule>
  </conditionalFormatting>
  <conditionalFormatting sqref="AA6:AI6">
    <cfRule type="expression" dxfId="909" priority="394">
      <formula>$F$6=""</formula>
    </cfRule>
  </conditionalFormatting>
  <conditionalFormatting sqref="AA7:AI7">
    <cfRule type="expression" dxfId="908" priority="393">
      <formula>$F$7=""</formula>
    </cfRule>
  </conditionalFormatting>
  <conditionalFormatting sqref="AA8:AD8">
    <cfRule type="expression" dxfId="907" priority="391">
      <formula>$F$8=""</formula>
    </cfRule>
  </conditionalFormatting>
  <conditionalFormatting sqref="X9:AD9">
    <cfRule type="expression" dxfId="906" priority="390">
      <formula>$C$9=""</formula>
    </cfRule>
  </conditionalFormatting>
  <conditionalFormatting sqref="AJ8:AO9">
    <cfRule type="expression" dxfId="905" priority="389">
      <formula>$O$8=""</formula>
    </cfRule>
  </conditionalFormatting>
  <conditionalFormatting sqref="X10:AF10">
    <cfRule type="expression" dxfId="904" priority="388">
      <formula>$C$10=""</formula>
    </cfRule>
  </conditionalFormatting>
  <conditionalFormatting sqref="AI10:AJ10">
    <cfRule type="expression" dxfId="903" priority="387">
      <formula>$N$10=""</formula>
    </cfRule>
  </conditionalFormatting>
  <conditionalFormatting sqref="AA15 AF14">
    <cfRule type="expression" dxfId="902" priority="386">
      <formula>AND($F$15="",$K$14="")</formula>
    </cfRule>
  </conditionalFormatting>
  <conditionalFormatting sqref="AG15:AO15">
    <cfRule type="expression" dxfId="901" priority="385">
      <formula>AND($K$14&lt;&gt;"",$L$15="",$P$15="",$R$15="")</formula>
    </cfRule>
  </conditionalFormatting>
  <conditionalFormatting sqref="Z28:AB28">
    <cfRule type="expression" dxfId="900" priority="381">
      <formula>$E$28=""</formula>
    </cfRule>
  </conditionalFormatting>
  <conditionalFormatting sqref="AC28:AD28">
    <cfRule type="expression" dxfId="899" priority="380">
      <formula>$H$28=""</formula>
    </cfRule>
  </conditionalFormatting>
  <conditionalFormatting sqref="AJ26:AO27">
    <cfRule type="expression" dxfId="898" priority="379">
      <formula>$O$26=""</formula>
    </cfRule>
  </conditionalFormatting>
  <conditionalFormatting sqref="AJ28:AO28">
    <cfRule type="expression" dxfId="897" priority="378">
      <formula>$O$28=""</formula>
    </cfRule>
  </conditionalFormatting>
  <conditionalFormatting sqref="AA37:AD37">
    <cfRule type="expression" dxfId="896" priority="369">
      <formula>$F$37=""</formula>
    </cfRule>
  </conditionalFormatting>
  <conditionalFormatting sqref="AB27:AF27">
    <cfRule type="expression" dxfId="895" priority="382">
      <formula>AND($C$27="■その他",$G$27="")</formula>
    </cfRule>
  </conditionalFormatting>
  <conditionalFormatting sqref="AE33">
    <cfRule type="expression" dxfId="894" priority="376">
      <formula>AND($H$33="■有",$J$33="")</formula>
    </cfRule>
  </conditionalFormatting>
  <conditionalFormatting sqref="AA34:AD34">
    <cfRule type="expression" dxfId="893" priority="375">
      <formula>AND($H$33="■有",$F$34="")</formula>
    </cfRule>
  </conditionalFormatting>
  <conditionalFormatting sqref="AF34:AH34">
    <cfRule type="expression" dxfId="892" priority="374">
      <formula>AND($H$33="■有",$K$34="")</formula>
    </cfRule>
  </conditionalFormatting>
  <conditionalFormatting sqref="AK34:AO34">
    <cfRule type="expression" dxfId="891" priority="373">
      <formula>AND($H$33="■有",$P$34="")</formula>
    </cfRule>
  </conditionalFormatting>
  <conditionalFormatting sqref="AF37:AH37">
    <cfRule type="expression" dxfId="890" priority="368">
      <formula>AND($F$37&lt;&gt;"同居家族①と同じ",$F$37&lt;&gt;"同居家族②と同じ",$F$37="")</formula>
    </cfRule>
  </conditionalFormatting>
  <conditionalFormatting sqref="AK37:AO37">
    <cfRule type="expression" dxfId="889" priority="367">
      <formula>AND($F$37&lt;&gt;"同居家族①と同じ",$F$37&lt;&gt;"同居家族②と同じ",$P$37="")</formula>
    </cfRule>
  </conditionalFormatting>
  <conditionalFormatting sqref="AI52:AM52">
    <cfRule type="expression" dxfId="888" priority="362">
      <formula>AND($J$52="■有",$N$52="")</formula>
    </cfRule>
  </conditionalFormatting>
  <conditionalFormatting sqref="AA55:AD55">
    <cfRule type="expression" dxfId="887" priority="359">
      <formula>$F$55=""</formula>
    </cfRule>
  </conditionalFormatting>
  <conditionalFormatting sqref="AF39:AH39">
    <cfRule type="expression" dxfId="886" priority="358">
      <formula>AND($F$39&lt;&gt;"",$F$39&lt;&gt;"同居家族①と同じ",$F$39&lt;&gt;"同居家族②と同じ",$K$39="")</formula>
    </cfRule>
  </conditionalFormatting>
  <conditionalFormatting sqref="AK39:AO39">
    <cfRule type="expression" dxfId="885" priority="357">
      <formula>AND($F$39&lt;&gt;"",$F$39&lt;&gt;"同居家族①と同じ",$F$39&lt;&gt;"同居家族②と同じ",$P$39="")</formula>
    </cfRule>
  </conditionalFormatting>
  <conditionalFormatting sqref="AA63:AE63">
    <cfRule type="expression" dxfId="884" priority="354">
      <formula>$F$63=""</formula>
    </cfRule>
  </conditionalFormatting>
  <conditionalFormatting sqref="AK63:AO63">
    <cfRule type="expression" dxfId="883" priority="353">
      <formula>$P$63=""</formula>
    </cfRule>
  </conditionalFormatting>
  <conditionalFormatting sqref="Z48:AN48">
    <cfRule type="expression" dxfId="882" priority="365">
      <formula>AND($A$48="■その他",$E$48="")</formula>
    </cfRule>
  </conditionalFormatting>
  <conditionalFormatting sqref="BE4:BJ4">
    <cfRule type="expression" dxfId="881" priority="352">
      <formula>$O$4=""</formula>
    </cfRule>
  </conditionalFormatting>
  <conditionalFormatting sqref="AV5:BD5">
    <cfRule type="expression" dxfId="880" priority="351">
      <formula>$F$5=""</formula>
    </cfRule>
  </conditionalFormatting>
  <conditionalFormatting sqref="AV6:BD6">
    <cfRule type="expression" dxfId="879" priority="350">
      <formula>$F$6=""</formula>
    </cfRule>
  </conditionalFormatting>
  <conditionalFormatting sqref="AV7:BD7">
    <cfRule type="expression" dxfId="878" priority="349">
      <formula>$F$7=""</formula>
    </cfRule>
  </conditionalFormatting>
  <conditionalFormatting sqref="AV8:AY8">
    <cfRule type="expression" dxfId="877" priority="347">
      <formula>$F$8=""</formula>
    </cfRule>
  </conditionalFormatting>
  <conditionalFormatting sqref="AS9:AY9">
    <cfRule type="expression" dxfId="876" priority="346">
      <formula>$C$9=""</formula>
    </cfRule>
  </conditionalFormatting>
  <conditionalFormatting sqref="BE8:BJ9">
    <cfRule type="expression" dxfId="875" priority="345">
      <formula>$O$8=""</formula>
    </cfRule>
  </conditionalFormatting>
  <conditionalFormatting sqref="AS10:BA10">
    <cfRule type="expression" dxfId="874" priority="344">
      <formula>$C$10=""</formula>
    </cfRule>
  </conditionalFormatting>
  <conditionalFormatting sqref="BD10:BE10">
    <cfRule type="expression" dxfId="873" priority="343">
      <formula>$N$10=""</formula>
    </cfRule>
  </conditionalFormatting>
  <conditionalFormatting sqref="AV15 BA14">
    <cfRule type="expression" dxfId="872" priority="342">
      <formula>AND($F$15="",$K$14="")</formula>
    </cfRule>
  </conditionalFormatting>
  <conditionalFormatting sqref="BB15:BJ15">
    <cfRule type="expression" dxfId="871" priority="341">
      <formula>AND($K$14&lt;&gt;"",$L$15="",$P$15="",$R$15="")</formula>
    </cfRule>
  </conditionalFormatting>
  <conditionalFormatting sqref="AU28:AW28">
    <cfRule type="expression" dxfId="870" priority="337">
      <formula>$E$28=""</formula>
    </cfRule>
  </conditionalFormatting>
  <conditionalFormatting sqref="AX28:AY28">
    <cfRule type="expression" dxfId="869" priority="336">
      <formula>$H$28=""</formula>
    </cfRule>
  </conditionalFormatting>
  <conditionalFormatting sqref="BE26:BJ27">
    <cfRule type="expression" dxfId="868" priority="335">
      <formula>$O$26=""</formula>
    </cfRule>
  </conditionalFormatting>
  <conditionalFormatting sqref="BE28:BJ28">
    <cfRule type="expression" dxfId="867" priority="334">
      <formula>$O$28=""</formula>
    </cfRule>
  </conditionalFormatting>
  <conditionalFormatting sqref="AV37:AY37">
    <cfRule type="expression" dxfId="866" priority="325">
      <formula>$F$37=""</formula>
    </cfRule>
  </conditionalFormatting>
  <conditionalFormatting sqref="AW27:BA27">
    <cfRule type="expression" dxfId="865" priority="338">
      <formula>AND($C$27="■その他",$G$27="")</formula>
    </cfRule>
  </conditionalFormatting>
  <conditionalFormatting sqref="AZ33">
    <cfRule type="expression" dxfId="864" priority="332">
      <formula>AND($H$33="■有",$J$33="")</formula>
    </cfRule>
  </conditionalFormatting>
  <conditionalFormatting sqref="AV34:AY34">
    <cfRule type="expression" dxfId="863" priority="331">
      <formula>AND($H$33="■有",$F$34="")</formula>
    </cfRule>
  </conditionalFormatting>
  <conditionalFormatting sqref="BA34:BC34">
    <cfRule type="expression" dxfId="862" priority="330">
      <formula>AND($H$33="■有",$K$34="")</formula>
    </cfRule>
  </conditionalFormatting>
  <conditionalFormatting sqref="BF34:BJ34">
    <cfRule type="expression" dxfId="861" priority="329">
      <formula>AND($H$33="■有",$P$34="")</formula>
    </cfRule>
  </conditionalFormatting>
  <conditionalFormatting sqref="BA37:BC37">
    <cfRule type="expression" dxfId="860" priority="324">
      <formula>AND($F$37&lt;&gt;"同居家族①と同じ",$F$37&lt;&gt;"同居家族②と同じ",$F$37="")</formula>
    </cfRule>
  </conditionalFormatting>
  <conditionalFormatting sqref="BF37:BJ37">
    <cfRule type="expression" dxfId="859" priority="323">
      <formula>AND($F$37&lt;&gt;"同居家族①と同じ",$F$37&lt;&gt;"同居家族②と同じ",$P$37="")</formula>
    </cfRule>
  </conditionalFormatting>
  <conditionalFormatting sqref="BD52:BH52">
    <cfRule type="expression" dxfId="858" priority="318">
      <formula>AND($J$52="■有",$N$52="")</formula>
    </cfRule>
  </conditionalFormatting>
  <conditionalFormatting sqref="AV55:AY55">
    <cfRule type="expression" dxfId="857" priority="315">
      <formula>$F$55=""</formula>
    </cfRule>
  </conditionalFormatting>
  <conditionalFormatting sqref="BA39:BC39">
    <cfRule type="expression" dxfId="856" priority="314">
      <formula>AND($F$39&lt;&gt;"",$F$39&lt;&gt;"同居家族①と同じ",$F$39&lt;&gt;"同居家族②と同じ",$K$39="")</formula>
    </cfRule>
  </conditionalFormatting>
  <conditionalFormatting sqref="BF39:BJ39">
    <cfRule type="expression" dxfId="855" priority="313">
      <formula>AND($F$39&lt;&gt;"",$F$39&lt;&gt;"同居家族①と同じ",$F$39&lt;&gt;"同居家族②と同じ",$P$39="")</formula>
    </cfRule>
  </conditionalFormatting>
  <conditionalFormatting sqref="AV63:AZ63">
    <cfRule type="expression" dxfId="854" priority="310">
      <formula>$F$63=""</formula>
    </cfRule>
  </conditionalFormatting>
  <conditionalFormatting sqref="BF63:BJ63">
    <cfRule type="expression" dxfId="853" priority="309">
      <formula>$P$63=""</formula>
    </cfRule>
  </conditionalFormatting>
  <conditionalFormatting sqref="AU48:BI48">
    <cfRule type="expression" dxfId="852" priority="321">
      <formula>AND($A$48="■その他",$E$48="")</formula>
    </cfRule>
  </conditionalFormatting>
  <conditionalFormatting sqref="BZ4:CE4">
    <cfRule type="expression" dxfId="851" priority="308">
      <formula>$O$4=""</formula>
    </cfRule>
  </conditionalFormatting>
  <conditionalFormatting sqref="BQ5:BY5">
    <cfRule type="expression" dxfId="850" priority="307">
      <formula>$F$5=""</formula>
    </cfRule>
  </conditionalFormatting>
  <conditionalFormatting sqref="BQ6:BY6">
    <cfRule type="expression" dxfId="849" priority="306">
      <formula>$F$6=""</formula>
    </cfRule>
  </conditionalFormatting>
  <conditionalFormatting sqref="BQ7:BY7">
    <cfRule type="expression" dxfId="848" priority="305">
      <formula>$F$7=""</formula>
    </cfRule>
  </conditionalFormatting>
  <conditionalFormatting sqref="BQ8:BT8">
    <cfRule type="expression" dxfId="847" priority="303">
      <formula>$F$8=""</formula>
    </cfRule>
  </conditionalFormatting>
  <conditionalFormatting sqref="BN9:BT9">
    <cfRule type="expression" dxfId="846" priority="302">
      <formula>$C$9=""</formula>
    </cfRule>
  </conditionalFormatting>
  <conditionalFormatting sqref="BZ8:CE9">
    <cfRule type="expression" dxfId="845" priority="301">
      <formula>$O$8=""</formula>
    </cfRule>
  </conditionalFormatting>
  <conditionalFormatting sqref="BN10:BV10">
    <cfRule type="expression" dxfId="844" priority="300">
      <formula>$C$10=""</formula>
    </cfRule>
  </conditionalFormatting>
  <conditionalFormatting sqref="BY10:BZ10">
    <cfRule type="expression" dxfId="843" priority="299">
      <formula>$N$10=""</formula>
    </cfRule>
  </conditionalFormatting>
  <conditionalFormatting sqref="BQ15 BV14">
    <cfRule type="expression" dxfId="842" priority="298">
      <formula>AND($F$15="",$K$14="")</formula>
    </cfRule>
  </conditionalFormatting>
  <conditionalFormatting sqref="BW15:CE15">
    <cfRule type="expression" dxfId="841" priority="297">
      <formula>AND($K$14&lt;&gt;"",$L$15="",$P$15="",$R$15="")</formula>
    </cfRule>
  </conditionalFormatting>
  <conditionalFormatting sqref="BP28:BR28">
    <cfRule type="expression" dxfId="840" priority="293">
      <formula>$E$28=""</formula>
    </cfRule>
  </conditionalFormatting>
  <conditionalFormatting sqref="BS28:BT28">
    <cfRule type="expression" dxfId="839" priority="292">
      <formula>$H$28=""</formula>
    </cfRule>
  </conditionalFormatting>
  <conditionalFormatting sqref="BZ26:CE27">
    <cfRule type="expression" dxfId="838" priority="291">
      <formula>$O$26=""</formula>
    </cfRule>
  </conditionalFormatting>
  <conditionalFormatting sqref="BZ28:CE28">
    <cfRule type="expression" dxfId="837" priority="290">
      <formula>$O$28=""</formula>
    </cfRule>
  </conditionalFormatting>
  <conditionalFormatting sqref="BQ37:BT37">
    <cfRule type="expression" dxfId="836" priority="281">
      <formula>$F$37=""</formula>
    </cfRule>
  </conditionalFormatting>
  <conditionalFormatting sqref="BR27:BV27">
    <cfRule type="expression" dxfId="835" priority="294">
      <formula>AND($C$27="■その他",$G$27="")</formula>
    </cfRule>
  </conditionalFormatting>
  <conditionalFormatting sqref="BU33">
    <cfRule type="expression" dxfId="834" priority="288">
      <formula>AND($H$33="■有",$J$33="")</formula>
    </cfRule>
  </conditionalFormatting>
  <conditionalFormatting sqref="BQ34:BT34">
    <cfRule type="expression" dxfId="833" priority="287">
      <formula>AND($H$33="■有",$F$34="")</formula>
    </cfRule>
  </conditionalFormatting>
  <conditionalFormatting sqref="BV34:BX34">
    <cfRule type="expression" dxfId="832" priority="286">
      <formula>AND($H$33="■有",$K$34="")</formula>
    </cfRule>
  </conditionalFormatting>
  <conditionalFormatting sqref="CA34:CE34">
    <cfRule type="expression" dxfId="831" priority="285">
      <formula>AND($H$33="■有",$P$34="")</formula>
    </cfRule>
  </conditionalFormatting>
  <conditionalFormatting sqref="BV37:BX37">
    <cfRule type="expression" dxfId="830" priority="280">
      <formula>AND($F$37&lt;&gt;"同居家族①と同じ",$F$37&lt;&gt;"同居家族②と同じ",$F$37="")</formula>
    </cfRule>
  </conditionalFormatting>
  <conditionalFormatting sqref="CA37:CE37">
    <cfRule type="expression" dxfId="829" priority="279">
      <formula>AND($F$37&lt;&gt;"同居家族①と同じ",$F$37&lt;&gt;"同居家族②と同じ",$P$37="")</formula>
    </cfRule>
  </conditionalFormatting>
  <conditionalFormatting sqref="BY52:CC52">
    <cfRule type="expression" dxfId="828" priority="274">
      <formula>AND($J$52="■有",$N$52="")</formula>
    </cfRule>
  </conditionalFormatting>
  <conditionalFormatting sqref="BQ55:BT55">
    <cfRule type="expression" dxfId="827" priority="271">
      <formula>$F$55=""</formula>
    </cfRule>
  </conditionalFormatting>
  <conditionalFormatting sqref="BV39:BX39">
    <cfRule type="expression" dxfId="826" priority="270">
      <formula>AND($F$39&lt;&gt;"",$F$39&lt;&gt;"同居家族①と同じ",$F$39&lt;&gt;"同居家族②と同じ",$K$39="")</formula>
    </cfRule>
  </conditionalFormatting>
  <conditionalFormatting sqref="CA39:CE39">
    <cfRule type="expression" dxfId="825" priority="269">
      <formula>AND($F$39&lt;&gt;"",$F$39&lt;&gt;"同居家族①と同じ",$F$39&lt;&gt;"同居家族②と同じ",$P$39="")</formula>
    </cfRule>
  </conditionalFormatting>
  <conditionalFormatting sqref="BQ63:BU63">
    <cfRule type="expression" dxfId="824" priority="266">
      <formula>$F$63=""</formula>
    </cfRule>
  </conditionalFormatting>
  <conditionalFormatting sqref="CA63:CE63">
    <cfRule type="expression" dxfId="823" priority="265">
      <formula>$P$63=""</formula>
    </cfRule>
  </conditionalFormatting>
  <conditionalFormatting sqref="BP48:CD48">
    <cfRule type="expression" dxfId="822" priority="277">
      <formula>AND($A$48="■その他",$E$48="")</formula>
    </cfRule>
  </conditionalFormatting>
  <conditionalFormatting sqref="CU4:CZ4">
    <cfRule type="expression" dxfId="821" priority="264">
      <formula>$O$4=""</formula>
    </cfRule>
  </conditionalFormatting>
  <conditionalFormatting sqref="CL5:CT5">
    <cfRule type="expression" dxfId="820" priority="263">
      <formula>$F$5=""</formula>
    </cfRule>
  </conditionalFormatting>
  <conditionalFormatting sqref="CL6:CT6">
    <cfRule type="expression" dxfId="819" priority="262">
      <formula>$F$6=""</formula>
    </cfRule>
  </conditionalFormatting>
  <conditionalFormatting sqref="CL7:CT7">
    <cfRule type="expression" dxfId="818" priority="261">
      <formula>$F$7=""</formula>
    </cfRule>
  </conditionalFormatting>
  <conditionalFormatting sqref="CL8:CO8">
    <cfRule type="expression" dxfId="817" priority="259">
      <formula>$F$8=""</formula>
    </cfRule>
  </conditionalFormatting>
  <conditionalFormatting sqref="CI9:CO9">
    <cfRule type="expression" dxfId="816" priority="258">
      <formula>$C$9=""</formula>
    </cfRule>
  </conditionalFormatting>
  <conditionalFormatting sqref="CU8:CZ9">
    <cfRule type="expression" dxfId="815" priority="257">
      <formula>$O$8=""</formula>
    </cfRule>
  </conditionalFormatting>
  <conditionalFormatting sqref="CI10:CQ10">
    <cfRule type="expression" dxfId="814" priority="256">
      <formula>$C$10=""</formula>
    </cfRule>
  </conditionalFormatting>
  <conditionalFormatting sqref="CT10:CU10">
    <cfRule type="expression" dxfId="813" priority="255">
      <formula>$N$10=""</formula>
    </cfRule>
  </conditionalFormatting>
  <conditionalFormatting sqref="CL15 CQ14">
    <cfRule type="expression" dxfId="812" priority="254">
      <formula>AND($F$15="",$K$14="")</formula>
    </cfRule>
  </conditionalFormatting>
  <conditionalFormatting sqref="CR15:CZ15">
    <cfRule type="expression" dxfId="811" priority="253">
      <formula>AND($K$14&lt;&gt;"",$L$15="",$P$15="",$R$15="")</formula>
    </cfRule>
  </conditionalFormatting>
  <conditionalFormatting sqref="CK28:CM28">
    <cfRule type="expression" dxfId="810" priority="249">
      <formula>$E$28=""</formula>
    </cfRule>
  </conditionalFormatting>
  <conditionalFormatting sqref="CN28:CO28">
    <cfRule type="expression" dxfId="809" priority="248">
      <formula>$H$28=""</formula>
    </cfRule>
  </conditionalFormatting>
  <conditionalFormatting sqref="CU26:CZ27">
    <cfRule type="expression" dxfId="808" priority="247">
      <formula>$O$26=""</formula>
    </cfRule>
  </conditionalFormatting>
  <conditionalFormatting sqref="CU28:CZ28">
    <cfRule type="expression" dxfId="807" priority="246">
      <formula>$O$28=""</formula>
    </cfRule>
  </conditionalFormatting>
  <conditionalFormatting sqref="CL37:CO37">
    <cfRule type="expression" dxfId="806" priority="237">
      <formula>$F$37=""</formula>
    </cfRule>
  </conditionalFormatting>
  <conditionalFormatting sqref="CM27:CQ27">
    <cfRule type="expression" dxfId="805" priority="250">
      <formula>AND($C$27="■その他",$G$27="")</formula>
    </cfRule>
  </conditionalFormatting>
  <conditionalFormatting sqref="CP33">
    <cfRule type="expression" dxfId="804" priority="244">
      <formula>AND($H$33="■有",$J$33="")</formula>
    </cfRule>
  </conditionalFormatting>
  <conditionalFormatting sqref="CL34:CO34">
    <cfRule type="expression" dxfId="803" priority="243">
      <formula>AND($H$33="■有",$F$34="")</formula>
    </cfRule>
  </conditionalFormatting>
  <conditionalFormatting sqref="CQ34:CS34">
    <cfRule type="expression" dxfId="802" priority="242">
      <formula>AND($H$33="■有",$K$34="")</formula>
    </cfRule>
  </conditionalFormatting>
  <conditionalFormatting sqref="CV34:CZ34">
    <cfRule type="expression" dxfId="801" priority="241">
      <formula>AND($H$33="■有",$P$34="")</formula>
    </cfRule>
  </conditionalFormatting>
  <conditionalFormatting sqref="CQ37:CS37">
    <cfRule type="expression" dxfId="800" priority="236">
      <formula>AND($F$37&lt;&gt;"同居家族①と同じ",$F$37&lt;&gt;"同居家族②と同じ",$F$37="")</formula>
    </cfRule>
  </conditionalFormatting>
  <conditionalFormatting sqref="CV37:CZ37">
    <cfRule type="expression" dxfId="799" priority="235">
      <formula>AND($F$37&lt;&gt;"同居家族①と同じ",$F$37&lt;&gt;"同居家族②と同じ",$P$37="")</formula>
    </cfRule>
  </conditionalFormatting>
  <conditionalFormatting sqref="CT52:CX52">
    <cfRule type="expression" dxfId="798" priority="230">
      <formula>AND($J$52="■有",$N$52="")</formula>
    </cfRule>
  </conditionalFormatting>
  <conditionalFormatting sqref="CL55:CO55">
    <cfRule type="expression" dxfId="797" priority="227">
      <formula>$F$55=""</formula>
    </cfRule>
  </conditionalFormatting>
  <conditionalFormatting sqref="CQ39:CS39">
    <cfRule type="expression" dxfId="796" priority="226">
      <formula>AND($F$39&lt;&gt;"",$F$39&lt;&gt;"同居家族①と同じ",$F$39&lt;&gt;"同居家族②と同じ",$K$39="")</formula>
    </cfRule>
  </conditionalFormatting>
  <conditionalFormatting sqref="CV39:CZ39">
    <cfRule type="expression" dxfId="795" priority="225">
      <formula>AND($F$39&lt;&gt;"",$F$39&lt;&gt;"同居家族①と同じ",$F$39&lt;&gt;"同居家族②と同じ",$P$39="")</formula>
    </cfRule>
  </conditionalFormatting>
  <conditionalFormatting sqref="CL63:CP63">
    <cfRule type="expression" dxfId="794" priority="222">
      <formula>$F$63=""</formula>
    </cfRule>
  </conditionalFormatting>
  <conditionalFormatting sqref="CV63:CZ63">
    <cfRule type="expression" dxfId="793" priority="221">
      <formula>$P$63=""</formula>
    </cfRule>
  </conditionalFormatting>
  <conditionalFormatting sqref="CK48:CY48">
    <cfRule type="expression" dxfId="792" priority="233">
      <formula>AND($A$48="■その他",$E$48="")</formula>
    </cfRule>
  </conditionalFormatting>
  <conditionalFormatting sqref="DP4:DU4">
    <cfRule type="expression" dxfId="791" priority="220">
      <formula>$O$4=""</formula>
    </cfRule>
  </conditionalFormatting>
  <conditionalFormatting sqref="DG5:DO5">
    <cfRule type="expression" dxfId="790" priority="219">
      <formula>$F$5=""</formula>
    </cfRule>
  </conditionalFormatting>
  <conditionalFormatting sqref="DG6:DO6">
    <cfRule type="expression" dxfId="789" priority="218">
      <formula>$F$6=""</formula>
    </cfRule>
  </conditionalFormatting>
  <conditionalFormatting sqref="DG7:DO7">
    <cfRule type="expression" dxfId="788" priority="217">
      <formula>$F$7=""</formula>
    </cfRule>
  </conditionalFormatting>
  <conditionalFormatting sqref="DG8:DJ8">
    <cfRule type="expression" dxfId="787" priority="215">
      <formula>$F$8=""</formula>
    </cfRule>
  </conditionalFormatting>
  <conditionalFormatting sqref="DD9:DJ9">
    <cfRule type="expression" dxfId="786" priority="214">
      <formula>$C$9=""</formula>
    </cfRule>
  </conditionalFormatting>
  <conditionalFormatting sqref="DP8:DU9">
    <cfRule type="expression" dxfId="785" priority="213">
      <formula>$O$8=""</formula>
    </cfRule>
  </conditionalFormatting>
  <conditionalFormatting sqref="DD10:DL10">
    <cfRule type="expression" dxfId="784" priority="212">
      <formula>$C$10=""</formula>
    </cfRule>
  </conditionalFormatting>
  <conditionalFormatting sqref="DO10:DP10">
    <cfRule type="expression" dxfId="783" priority="211">
      <formula>$N$10=""</formula>
    </cfRule>
  </conditionalFormatting>
  <conditionalFormatting sqref="DG15 DL14">
    <cfRule type="expression" dxfId="782" priority="210">
      <formula>AND($F$15="",$K$14="")</formula>
    </cfRule>
  </conditionalFormatting>
  <conditionalFormatting sqref="DM15:DU15">
    <cfRule type="expression" dxfId="781" priority="209">
      <formula>AND($K$14&lt;&gt;"",$L$15="",$P$15="",$R$15="")</formula>
    </cfRule>
  </conditionalFormatting>
  <conditionalFormatting sqref="DF28:DH28">
    <cfRule type="expression" dxfId="780" priority="205">
      <formula>$E$28=""</formula>
    </cfRule>
  </conditionalFormatting>
  <conditionalFormatting sqref="DI28:DJ28">
    <cfRule type="expression" dxfId="779" priority="204">
      <formula>$H$28=""</formula>
    </cfRule>
  </conditionalFormatting>
  <conditionalFormatting sqref="DP26:DU27">
    <cfRule type="expression" dxfId="778" priority="203">
      <formula>$O$26=""</formula>
    </cfRule>
  </conditionalFormatting>
  <conditionalFormatting sqref="DP28:DU28">
    <cfRule type="expression" dxfId="777" priority="202">
      <formula>$O$28=""</formula>
    </cfRule>
  </conditionalFormatting>
  <conditionalFormatting sqref="DG37:DJ37">
    <cfRule type="expression" dxfId="776" priority="193">
      <formula>$F$37=""</formula>
    </cfRule>
  </conditionalFormatting>
  <conditionalFormatting sqref="DH27:DL27">
    <cfRule type="expression" dxfId="775" priority="206">
      <formula>AND($C$27="■その他",$G$27="")</formula>
    </cfRule>
  </conditionalFormatting>
  <conditionalFormatting sqref="DK33">
    <cfRule type="expression" dxfId="774" priority="200">
      <formula>AND($H$33="■有",$J$33="")</formula>
    </cfRule>
  </conditionalFormatting>
  <conditionalFormatting sqref="DG34:DJ34">
    <cfRule type="expression" dxfId="773" priority="199">
      <formula>AND($H$33="■有",$F$34="")</formula>
    </cfRule>
  </conditionalFormatting>
  <conditionalFormatting sqref="DL34:DN34">
    <cfRule type="expression" dxfId="772" priority="198">
      <formula>AND($H$33="■有",$K$34="")</formula>
    </cfRule>
  </conditionalFormatting>
  <conditionalFormatting sqref="DQ34:DU34">
    <cfRule type="expression" dxfId="771" priority="197">
      <formula>AND($H$33="■有",$P$34="")</formula>
    </cfRule>
  </conditionalFormatting>
  <conditionalFormatting sqref="DL37:DN37">
    <cfRule type="expression" dxfId="770" priority="192">
      <formula>AND($F$37&lt;&gt;"同居家族①と同じ",$F$37&lt;&gt;"同居家族②と同じ",$F$37="")</formula>
    </cfRule>
  </conditionalFormatting>
  <conditionalFormatting sqref="DQ37:DU37">
    <cfRule type="expression" dxfId="769" priority="191">
      <formula>AND($F$37&lt;&gt;"同居家族①と同じ",$F$37&lt;&gt;"同居家族②と同じ",$P$37="")</formula>
    </cfRule>
  </conditionalFormatting>
  <conditionalFormatting sqref="DO52:DS52">
    <cfRule type="expression" dxfId="768" priority="186">
      <formula>AND($J$52="■有",$N$52="")</formula>
    </cfRule>
  </conditionalFormatting>
  <conditionalFormatting sqref="DG55:DJ55">
    <cfRule type="expression" dxfId="767" priority="183">
      <formula>$F$55=""</formula>
    </cfRule>
  </conditionalFormatting>
  <conditionalFormatting sqref="DL39:DN39">
    <cfRule type="expression" dxfId="766" priority="182">
      <formula>AND($F$39&lt;&gt;"",$F$39&lt;&gt;"同居家族①と同じ",$F$39&lt;&gt;"同居家族②と同じ",$K$39="")</formula>
    </cfRule>
  </conditionalFormatting>
  <conditionalFormatting sqref="DQ39:DU39">
    <cfRule type="expression" dxfId="765" priority="181">
      <formula>AND($F$39&lt;&gt;"",$F$39&lt;&gt;"同居家族①と同じ",$F$39&lt;&gt;"同居家族②と同じ",$P$39="")</formula>
    </cfRule>
  </conditionalFormatting>
  <conditionalFormatting sqref="DG63:DK63">
    <cfRule type="expression" dxfId="764" priority="178">
      <formula>$F$63=""</formula>
    </cfRule>
  </conditionalFormatting>
  <conditionalFormatting sqref="DQ63:DU63">
    <cfRule type="expression" dxfId="763" priority="177">
      <formula>$P$63=""</formula>
    </cfRule>
  </conditionalFormatting>
  <conditionalFormatting sqref="DF48:DT48">
    <cfRule type="expression" dxfId="762" priority="189">
      <formula>AND($A$48="■その他",$E$48="")</formula>
    </cfRule>
  </conditionalFormatting>
  <conditionalFormatting sqref="EK4:EP4">
    <cfRule type="expression" dxfId="761" priority="176">
      <formula>$O$4=""</formula>
    </cfRule>
  </conditionalFormatting>
  <conditionalFormatting sqref="EB5:EJ5">
    <cfRule type="expression" dxfId="760" priority="175">
      <formula>$F$5=""</formula>
    </cfRule>
  </conditionalFormatting>
  <conditionalFormatting sqref="EB6:EJ6">
    <cfRule type="expression" dxfId="759" priority="174">
      <formula>$F$6=""</formula>
    </cfRule>
  </conditionalFormatting>
  <conditionalFormatting sqref="EB7:EJ7">
    <cfRule type="expression" dxfId="758" priority="173">
      <formula>$F$7=""</formula>
    </cfRule>
  </conditionalFormatting>
  <conditionalFormatting sqref="EB8:EE8">
    <cfRule type="expression" dxfId="757" priority="171">
      <formula>$F$8=""</formula>
    </cfRule>
  </conditionalFormatting>
  <conditionalFormatting sqref="DY9:EE9">
    <cfRule type="expression" dxfId="756" priority="170">
      <formula>$C$9=""</formula>
    </cfRule>
  </conditionalFormatting>
  <conditionalFormatting sqref="EK8:EP9">
    <cfRule type="expression" dxfId="755" priority="169">
      <formula>$O$8=""</formula>
    </cfRule>
  </conditionalFormatting>
  <conditionalFormatting sqref="DY10:EG10">
    <cfRule type="expression" dxfId="754" priority="168">
      <formula>$C$10=""</formula>
    </cfRule>
  </conditionalFormatting>
  <conditionalFormatting sqref="EJ10:EK10">
    <cfRule type="expression" dxfId="753" priority="167">
      <formula>$N$10=""</formula>
    </cfRule>
  </conditionalFormatting>
  <conditionalFormatting sqref="EB15 EG14">
    <cfRule type="expression" dxfId="752" priority="166">
      <formula>AND($F$15="",$K$14="")</formula>
    </cfRule>
  </conditionalFormatting>
  <conditionalFormatting sqref="EH15:EP15">
    <cfRule type="expression" dxfId="751" priority="165">
      <formula>AND($K$14&lt;&gt;"",$L$15="",$P$15="",$R$15="")</formula>
    </cfRule>
  </conditionalFormatting>
  <conditionalFormatting sqref="EA28:EC28">
    <cfRule type="expression" dxfId="750" priority="161">
      <formula>$E$28=""</formula>
    </cfRule>
  </conditionalFormatting>
  <conditionalFormatting sqref="ED28:EE28">
    <cfRule type="expression" dxfId="749" priority="160">
      <formula>$H$28=""</formula>
    </cfRule>
  </conditionalFormatting>
  <conditionalFormatting sqref="EK26:EP27">
    <cfRule type="expression" dxfId="748" priority="159">
      <formula>$O$26=""</formula>
    </cfRule>
  </conditionalFormatting>
  <conditionalFormatting sqref="EK28:EP28">
    <cfRule type="expression" dxfId="747" priority="158">
      <formula>$O$28=""</formula>
    </cfRule>
  </conditionalFormatting>
  <conditionalFormatting sqref="EB37:EE37">
    <cfRule type="expression" dxfId="746" priority="149">
      <formula>$F$37=""</formula>
    </cfRule>
  </conditionalFormatting>
  <conditionalFormatting sqref="EC27:EG27">
    <cfRule type="expression" dxfId="745" priority="162">
      <formula>AND($C$27="■その他",$G$27="")</formula>
    </cfRule>
  </conditionalFormatting>
  <conditionalFormatting sqref="EF33">
    <cfRule type="expression" dxfId="744" priority="156">
      <formula>AND($H$33="■有",$J$33="")</formula>
    </cfRule>
  </conditionalFormatting>
  <conditionalFormatting sqref="EB34:EE34">
    <cfRule type="expression" dxfId="743" priority="155">
      <formula>AND($H$33="■有",$F$34="")</formula>
    </cfRule>
  </conditionalFormatting>
  <conditionalFormatting sqref="EG34:EI34">
    <cfRule type="expression" dxfId="742" priority="154">
      <formula>AND($H$33="■有",$K$34="")</formula>
    </cfRule>
  </conditionalFormatting>
  <conditionalFormatting sqref="EL34:EP34">
    <cfRule type="expression" dxfId="741" priority="153">
      <formula>AND($H$33="■有",$P$34="")</formula>
    </cfRule>
  </conditionalFormatting>
  <conditionalFormatting sqref="EG37:EI37">
    <cfRule type="expression" dxfId="740" priority="148">
      <formula>AND($F$37&lt;&gt;"同居家族①と同じ",$F$37&lt;&gt;"同居家族②と同じ",$F$37="")</formula>
    </cfRule>
  </conditionalFormatting>
  <conditionalFormatting sqref="EL37:EP37">
    <cfRule type="expression" dxfId="739" priority="147">
      <formula>AND($F$37&lt;&gt;"同居家族①と同じ",$F$37&lt;&gt;"同居家族②と同じ",$P$37="")</formula>
    </cfRule>
  </conditionalFormatting>
  <conditionalFormatting sqref="EJ52:EN52">
    <cfRule type="expression" dxfId="738" priority="142">
      <formula>AND($J$52="■有",$N$52="")</formula>
    </cfRule>
  </conditionalFormatting>
  <conditionalFormatting sqref="EB55:EE55">
    <cfRule type="expression" dxfId="737" priority="139">
      <formula>$F$55=""</formula>
    </cfRule>
  </conditionalFormatting>
  <conditionalFormatting sqref="EG39:EI39">
    <cfRule type="expression" dxfId="736" priority="138">
      <formula>AND($F$39&lt;&gt;"",$F$39&lt;&gt;"同居家族①と同じ",$F$39&lt;&gt;"同居家族②と同じ",$K$39="")</formula>
    </cfRule>
  </conditionalFormatting>
  <conditionalFormatting sqref="EL39:EP39">
    <cfRule type="expression" dxfId="735" priority="137">
      <formula>AND($F$39&lt;&gt;"",$F$39&lt;&gt;"同居家族①と同じ",$F$39&lt;&gt;"同居家族②と同じ",$P$39="")</formula>
    </cfRule>
  </conditionalFormatting>
  <conditionalFormatting sqref="EB63:EF63">
    <cfRule type="expression" dxfId="734" priority="134">
      <formula>$F$63=""</formula>
    </cfRule>
  </conditionalFormatting>
  <conditionalFormatting sqref="EL63:EP63">
    <cfRule type="expression" dxfId="733" priority="133">
      <formula>$P$63=""</formula>
    </cfRule>
  </conditionalFormatting>
  <conditionalFormatting sqref="EA48:EO48">
    <cfRule type="expression" dxfId="732" priority="145">
      <formula>AND($A$48="■その他",$E$48="")</formula>
    </cfRule>
  </conditionalFormatting>
  <conditionalFormatting sqref="FF4:FK4">
    <cfRule type="expression" dxfId="731" priority="132">
      <formula>$O$4=""</formula>
    </cfRule>
  </conditionalFormatting>
  <conditionalFormatting sqref="EW5:FE5">
    <cfRule type="expression" dxfId="730" priority="131">
      <formula>$F$5=""</formula>
    </cfRule>
  </conditionalFormatting>
  <conditionalFormatting sqref="EW6:FE6">
    <cfRule type="expression" dxfId="729" priority="130">
      <formula>$F$6=""</formula>
    </cfRule>
  </conditionalFormatting>
  <conditionalFormatting sqref="EW7:FE7">
    <cfRule type="expression" dxfId="728" priority="129">
      <formula>$F$7=""</formula>
    </cfRule>
  </conditionalFormatting>
  <conditionalFormatting sqref="EW8:EZ8">
    <cfRule type="expression" dxfId="727" priority="127">
      <formula>$F$8=""</formula>
    </cfRule>
  </conditionalFormatting>
  <conditionalFormatting sqref="ET9:EZ9">
    <cfRule type="expression" dxfId="726" priority="126">
      <formula>$C$9=""</formula>
    </cfRule>
  </conditionalFormatting>
  <conditionalFormatting sqref="FF8:FK9">
    <cfRule type="expression" dxfId="725" priority="125">
      <formula>$O$8=""</formula>
    </cfRule>
  </conditionalFormatting>
  <conditionalFormatting sqref="ET10:FB10">
    <cfRule type="expression" dxfId="724" priority="124">
      <formula>$C$10=""</formula>
    </cfRule>
  </conditionalFormatting>
  <conditionalFormatting sqref="FE10:FF10">
    <cfRule type="expression" dxfId="723" priority="123">
      <formula>$N$10=""</formula>
    </cfRule>
  </conditionalFormatting>
  <conditionalFormatting sqref="EW15 FB14">
    <cfRule type="expression" dxfId="722" priority="122">
      <formula>AND($F$15="",$K$14="")</formula>
    </cfRule>
  </conditionalFormatting>
  <conditionalFormatting sqref="FC15:FK15">
    <cfRule type="expression" dxfId="721" priority="121">
      <formula>AND($K$14&lt;&gt;"",$L$15="",$P$15="",$R$15="")</formula>
    </cfRule>
  </conditionalFormatting>
  <conditionalFormatting sqref="EV28:EX28">
    <cfRule type="expression" dxfId="720" priority="117">
      <formula>$E$28=""</formula>
    </cfRule>
  </conditionalFormatting>
  <conditionalFormatting sqref="EY28:EZ28">
    <cfRule type="expression" dxfId="719" priority="116">
      <formula>$H$28=""</formula>
    </cfRule>
  </conditionalFormatting>
  <conditionalFormatting sqref="FF26:FK27">
    <cfRule type="expression" dxfId="718" priority="115">
      <formula>$O$26=""</formula>
    </cfRule>
  </conditionalFormatting>
  <conditionalFormatting sqref="FF28:FK28">
    <cfRule type="expression" dxfId="717" priority="114">
      <formula>$O$28=""</formula>
    </cfRule>
  </conditionalFormatting>
  <conditionalFormatting sqref="EW37:EZ37">
    <cfRule type="expression" dxfId="716" priority="105">
      <formula>$F$37=""</formula>
    </cfRule>
  </conditionalFormatting>
  <conditionalFormatting sqref="EX27:FB27">
    <cfRule type="expression" dxfId="715" priority="118">
      <formula>AND($C$27="■その他",$G$27="")</formula>
    </cfRule>
  </conditionalFormatting>
  <conditionalFormatting sqref="FA33">
    <cfRule type="expression" dxfId="714" priority="112">
      <formula>AND($H$33="■有",$J$33="")</formula>
    </cfRule>
  </conditionalFormatting>
  <conditionalFormatting sqref="EW34:EZ34">
    <cfRule type="expression" dxfId="713" priority="111">
      <formula>AND($H$33="■有",$F$34="")</formula>
    </cfRule>
  </conditionalFormatting>
  <conditionalFormatting sqref="FB34:FD34">
    <cfRule type="expression" dxfId="712" priority="110">
      <formula>AND($H$33="■有",$K$34="")</formula>
    </cfRule>
  </conditionalFormatting>
  <conditionalFormatting sqref="FG34:FK34">
    <cfRule type="expression" dxfId="711" priority="109">
      <formula>AND($H$33="■有",$P$34="")</formula>
    </cfRule>
  </conditionalFormatting>
  <conditionalFormatting sqref="FB37:FD37">
    <cfRule type="expression" dxfId="710" priority="104">
      <formula>AND($F$37&lt;&gt;"同居家族①と同じ",$F$37&lt;&gt;"同居家族②と同じ",$F$37="")</formula>
    </cfRule>
  </conditionalFormatting>
  <conditionalFormatting sqref="FG37:FK37">
    <cfRule type="expression" dxfId="709" priority="103">
      <formula>AND($F$37&lt;&gt;"同居家族①と同じ",$F$37&lt;&gt;"同居家族②と同じ",$P$37="")</formula>
    </cfRule>
  </conditionalFormatting>
  <conditionalFormatting sqref="FE52:FI52">
    <cfRule type="expression" dxfId="708" priority="98">
      <formula>AND($J$52="■有",$N$52="")</formula>
    </cfRule>
  </conditionalFormatting>
  <conditionalFormatting sqref="EW55:EZ55">
    <cfRule type="expression" dxfId="707" priority="95">
      <formula>$F$55=""</formula>
    </cfRule>
  </conditionalFormatting>
  <conditionalFormatting sqref="FB39:FD39">
    <cfRule type="expression" dxfId="706" priority="94">
      <formula>AND($F$39&lt;&gt;"",$F$39&lt;&gt;"同居家族①と同じ",$F$39&lt;&gt;"同居家族②と同じ",$K$39="")</formula>
    </cfRule>
  </conditionalFormatting>
  <conditionalFormatting sqref="FG39:FK39">
    <cfRule type="expression" dxfId="705" priority="93">
      <formula>AND($F$39&lt;&gt;"",$F$39&lt;&gt;"同居家族①と同じ",$F$39&lt;&gt;"同居家族②と同じ",$P$39="")</formula>
    </cfRule>
  </conditionalFormatting>
  <conditionalFormatting sqref="EW63:FA63">
    <cfRule type="expression" dxfId="704" priority="90">
      <formula>$F$63=""</formula>
    </cfRule>
  </conditionalFormatting>
  <conditionalFormatting sqref="FG63:FK63">
    <cfRule type="expression" dxfId="703" priority="89">
      <formula>$P$63=""</formula>
    </cfRule>
  </conditionalFormatting>
  <conditionalFormatting sqref="EV48:FJ48">
    <cfRule type="expression" dxfId="702" priority="101">
      <formula>AND($A$48="■その他",$E$48="")</formula>
    </cfRule>
  </conditionalFormatting>
  <conditionalFormatting sqref="GA4:GF4">
    <cfRule type="expression" dxfId="701" priority="88">
      <formula>$O$4=""</formula>
    </cfRule>
  </conditionalFormatting>
  <conditionalFormatting sqref="FR5:FZ5">
    <cfRule type="expression" dxfId="700" priority="87">
      <formula>$F$5=""</formula>
    </cfRule>
  </conditionalFormatting>
  <conditionalFormatting sqref="FR6:FZ6">
    <cfRule type="expression" dxfId="699" priority="86">
      <formula>$F$6=""</formula>
    </cfRule>
  </conditionalFormatting>
  <conditionalFormatting sqref="FR7:FZ7">
    <cfRule type="expression" dxfId="698" priority="85">
      <formula>$F$7=""</formula>
    </cfRule>
  </conditionalFormatting>
  <conditionalFormatting sqref="FR8:FU8">
    <cfRule type="expression" dxfId="697" priority="83">
      <formula>$F$8=""</formula>
    </cfRule>
  </conditionalFormatting>
  <conditionalFormatting sqref="FO9:FU9">
    <cfRule type="expression" dxfId="696" priority="82">
      <formula>$C$9=""</formula>
    </cfRule>
  </conditionalFormatting>
  <conditionalFormatting sqref="GA8:GF9">
    <cfRule type="expression" dxfId="695" priority="81">
      <formula>$O$8=""</formula>
    </cfRule>
  </conditionalFormatting>
  <conditionalFormatting sqref="FO10:FW10">
    <cfRule type="expression" dxfId="694" priority="80">
      <formula>$C$10=""</formula>
    </cfRule>
  </conditionalFormatting>
  <conditionalFormatting sqref="FZ10:GA10">
    <cfRule type="expression" dxfId="693" priority="79">
      <formula>$N$10=""</formula>
    </cfRule>
  </conditionalFormatting>
  <conditionalFormatting sqref="FR15 FW14">
    <cfRule type="expression" dxfId="692" priority="78">
      <formula>AND($F$15="",$K$14="")</formula>
    </cfRule>
  </conditionalFormatting>
  <conditionalFormatting sqref="FX15:GF15">
    <cfRule type="expression" dxfId="691" priority="77">
      <formula>AND($K$14&lt;&gt;"",$L$15="",$P$15="",$R$15="")</formula>
    </cfRule>
  </conditionalFormatting>
  <conditionalFormatting sqref="FQ28:FS28">
    <cfRule type="expression" dxfId="690" priority="73">
      <formula>$E$28=""</formula>
    </cfRule>
  </conditionalFormatting>
  <conditionalFormatting sqref="FT28:FU28">
    <cfRule type="expression" dxfId="689" priority="72">
      <formula>$H$28=""</formula>
    </cfRule>
  </conditionalFormatting>
  <conditionalFormatting sqref="GA26:GF27">
    <cfRule type="expression" dxfId="688" priority="71">
      <formula>$O$26=""</formula>
    </cfRule>
  </conditionalFormatting>
  <conditionalFormatting sqref="GA28:GF28">
    <cfRule type="expression" dxfId="687" priority="70">
      <formula>$O$28=""</formula>
    </cfRule>
  </conditionalFormatting>
  <conditionalFormatting sqref="FR37:FU37">
    <cfRule type="expression" dxfId="686" priority="61">
      <formula>$F$37=""</formula>
    </cfRule>
  </conditionalFormatting>
  <conditionalFormatting sqref="FS27:FW27">
    <cfRule type="expression" dxfId="685" priority="74">
      <formula>AND($C$27="■その他",$G$27="")</formula>
    </cfRule>
  </conditionalFormatting>
  <conditionalFormatting sqref="FV33">
    <cfRule type="expression" dxfId="684" priority="68">
      <formula>AND($H$33="■有",$J$33="")</formula>
    </cfRule>
  </conditionalFormatting>
  <conditionalFormatting sqref="FR34:FU34">
    <cfRule type="expression" dxfId="683" priority="67">
      <formula>AND($H$33="■有",$F$34="")</formula>
    </cfRule>
  </conditionalFormatting>
  <conditionalFormatting sqref="FW34:FY34">
    <cfRule type="expression" dxfId="682" priority="66">
      <formula>AND($H$33="■有",$K$34="")</formula>
    </cfRule>
  </conditionalFormatting>
  <conditionalFormatting sqref="GB34:GF34">
    <cfRule type="expression" dxfId="681" priority="65">
      <formula>AND($H$33="■有",$P$34="")</formula>
    </cfRule>
  </conditionalFormatting>
  <conditionalFormatting sqref="FW37:FY37">
    <cfRule type="expression" dxfId="680" priority="60">
      <formula>AND($F$37&lt;&gt;"同居家族①と同じ",$F$37&lt;&gt;"同居家族②と同じ",$F$37="")</formula>
    </cfRule>
  </conditionalFormatting>
  <conditionalFormatting sqref="GB37:GF37">
    <cfRule type="expression" dxfId="679" priority="59">
      <formula>AND($F$37&lt;&gt;"同居家族①と同じ",$F$37&lt;&gt;"同居家族②と同じ",$P$37="")</formula>
    </cfRule>
  </conditionalFormatting>
  <conditionalFormatting sqref="FZ52:GD52">
    <cfRule type="expression" dxfId="678" priority="54">
      <formula>AND($J$52="■有",$N$52="")</formula>
    </cfRule>
  </conditionalFormatting>
  <conditionalFormatting sqref="FR55:FU55">
    <cfRule type="expression" dxfId="677" priority="51">
      <formula>$F$55=""</formula>
    </cfRule>
  </conditionalFormatting>
  <conditionalFormatting sqref="FW39:FY39">
    <cfRule type="expression" dxfId="676" priority="50">
      <formula>AND($F$39&lt;&gt;"",$F$39&lt;&gt;"同居家族①と同じ",$F$39&lt;&gt;"同居家族②と同じ",$K$39="")</formula>
    </cfRule>
  </conditionalFormatting>
  <conditionalFormatting sqref="GB39:GF39">
    <cfRule type="expression" dxfId="675" priority="49">
      <formula>AND($F$39&lt;&gt;"",$F$39&lt;&gt;"同居家族①と同じ",$F$39&lt;&gt;"同居家族②と同じ",$P$39="")</formula>
    </cfRule>
  </conditionalFormatting>
  <conditionalFormatting sqref="FR63:FV63">
    <cfRule type="expression" dxfId="674" priority="46">
      <formula>$F$63=""</formula>
    </cfRule>
  </conditionalFormatting>
  <conditionalFormatting sqref="GB63:GF63">
    <cfRule type="expression" dxfId="673" priority="45">
      <formula>$P$63=""</formula>
    </cfRule>
  </conditionalFormatting>
  <conditionalFormatting sqref="FQ48:GE48">
    <cfRule type="expression" dxfId="672" priority="57">
      <formula>AND($A$48="■その他",$E$48="")</formula>
    </cfRule>
  </conditionalFormatting>
  <conditionalFormatting sqref="GV4:HA4">
    <cfRule type="expression" dxfId="671" priority="44">
      <formula>$O$4=""</formula>
    </cfRule>
  </conditionalFormatting>
  <conditionalFormatting sqref="GM5:GU5">
    <cfRule type="expression" dxfId="670" priority="43">
      <formula>$F$5=""</formula>
    </cfRule>
  </conditionalFormatting>
  <conditionalFormatting sqref="GM6:GU6">
    <cfRule type="expression" dxfId="669" priority="42">
      <formula>$F$6=""</formula>
    </cfRule>
  </conditionalFormatting>
  <conditionalFormatting sqref="GM7:GU7">
    <cfRule type="expression" dxfId="668" priority="41">
      <formula>$F$7=""</formula>
    </cfRule>
  </conditionalFormatting>
  <conditionalFormatting sqref="GM8:GP8">
    <cfRule type="expression" dxfId="667" priority="39">
      <formula>$F$8=""</formula>
    </cfRule>
  </conditionalFormatting>
  <conditionalFormatting sqref="GJ9:GP9">
    <cfRule type="expression" dxfId="666" priority="38">
      <formula>$C$9=""</formula>
    </cfRule>
  </conditionalFormatting>
  <conditionalFormatting sqref="GV8:HA9">
    <cfRule type="expression" dxfId="665" priority="37">
      <formula>$O$8=""</formula>
    </cfRule>
  </conditionalFormatting>
  <conditionalFormatting sqref="GJ10:GR10">
    <cfRule type="expression" dxfId="664" priority="36">
      <formula>$C$10=""</formula>
    </cfRule>
  </conditionalFormatting>
  <conditionalFormatting sqref="GU10:GV10">
    <cfRule type="expression" dxfId="663" priority="35">
      <formula>$N$10=""</formula>
    </cfRule>
  </conditionalFormatting>
  <conditionalFormatting sqref="GM15 GR14">
    <cfRule type="expression" dxfId="662" priority="34">
      <formula>AND($F$15="",$K$14="")</formula>
    </cfRule>
  </conditionalFormatting>
  <conditionalFormatting sqref="GS15:HA15">
    <cfRule type="expression" dxfId="661" priority="33">
      <formula>AND($K$14&lt;&gt;"",$L$15="",$P$15="",$R$15="")</formula>
    </cfRule>
  </conditionalFormatting>
  <conditionalFormatting sqref="GL28:GN28">
    <cfRule type="expression" dxfId="660" priority="29">
      <formula>$E$28=""</formula>
    </cfRule>
  </conditionalFormatting>
  <conditionalFormatting sqref="GO28:GP28">
    <cfRule type="expression" dxfId="659" priority="28">
      <formula>$H$28=""</formula>
    </cfRule>
  </conditionalFormatting>
  <conditionalFormatting sqref="GV26:HA27">
    <cfRule type="expression" dxfId="658" priority="27">
      <formula>$O$26=""</formula>
    </cfRule>
  </conditionalFormatting>
  <conditionalFormatting sqref="GV28:HA28">
    <cfRule type="expression" dxfId="657" priority="26">
      <formula>$O$28=""</formula>
    </cfRule>
  </conditionalFormatting>
  <conditionalFormatting sqref="GM37:GP37">
    <cfRule type="expression" dxfId="656" priority="17">
      <formula>$F$37=""</formula>
    </cfRule>
  </conditionalFormatting>
  <conditionalFormatting sqref="GN27:GR27">
    <cfRule type="expression" dxfId="655" priority="30">
      <formula>AND($C$27="■その他",$G$27="")</formula>
    </cfRule>
  </conditionalFormatting>
  <conditionalFormatting sqref="GQ33">
    <cfRule type="expression" dxfId="654" priority="24">
      <formula>AND($H$33="■有",$J$33="")</formula>
    </cfRule>
  </conditionalFormatting>
  <conditionalFormatting sqref="GM34:GP34">
    <cfRule type="expression" dxfId="653" priority="23">
      <formula>AND($H$33="■有",$F$34="")</formula>
    </cfRule>
  </conditionalFormatting>
  <conditionalFormatting sqref="GR34:GT34">
    <cfRule type="expression" dxfId="652" priority="22">
      <formula>AND($H$33="■有",$K$34="")</formula>
    </cfRule>
  </conditionalFormatting>
  <conditionalFormatting sqref="GW34:HA34">
    <cfRule type="expression" dxfId="651" priority="21">
      <formula>AND($H$33="■有",$P$34="")</formula>
    </cfRule>
  </conditionalFormatting>
  <conditionalFormatting sqref="GR37:GT37">
    <cfRule type="expression" dxfId="650" priority="16">
      <formula>AND($F$37&lt;&gt;"同居家族①と同じ",$F$37&lt;&gt;"同居家族②と同じ",$F$37="")</formula>
    </cfRule>
  </conditionalFormatting>
  <conditionalFormatting sqref="GW37:HA37">
    <cfRule type="expression" dxfId="649" priority="15">
      <formula>AND($F$37&lt;&gt;"同居家族①と同じ",$F$37&lt;&gt;"同居家族②と同じ",$P$37="")</formula>
    </cfRule>
  </conditionalFormatting>
  <conditionalFormatting sqref="GU52:GY52">
    <cfRule type="expression" dxfId="648" priority="10">
      <formula>AND($J$52="■有",$N$52="")</formula>
    </cfRule>
  </conditionalFormatting>
  <conditionalFormatting sqref="GM55:GP55">
    <cfRule type="expression" dxfId="647" priority="7">
      <formula>$F$55=""</formula>
    </cfRule>
  </conditionalFormatting>
  <conditionalFormatting sqref="GR39:GT39">
    <cfRule type="expression" dxfId="646" priority="6">
      <formula>AND($F$39&lt;&gt;"",$F$39&lt;&gt;"同居家族①と同じ",$F$39&lt;&gt;"同居家族②と同じ",$K$39="")</formula>
    </cfRule>
  </conditionalFormatting>
  <conditionalFormatting sqref="GW39:HA39">
    <cfRule type="expression" dxfId="645" priority="5">
      <formula>AND($F$39&lt;&gt;"",$F$39&lt;&gt;"同居家族①と同じ",$F$39&lt;&gt;"同居家族②と同じ",$P$39="")</formula>
    </cfRule>
  </conditionalFormatting>
  <conditionalFormatting sqref="GM63:GQ63">
    <cfRule type="expression" dxfId="644" priority="2">
      <formula>$F$63=""</formula>
    </cfRule>
  </conditionalFormatting>
  <conditionalFormatting sqref="GW63:HA63">
    <cfRule type="expression" dxfId="643" priority="1">
      <formula>$P$63=""</formula>
    </cfRule>
  </conditionalFormatting>
  <conditionalFormatting sqref="GL48:GZ48">
    <cfRule type="expression" dxfId="642"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3A3559FB-8EF9-4332-A050-93F6228EE1D6}">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193E14CB-A774-4FC4-A854-A0C33F3E52E9}">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7A026AAA-DDCE-4CB9-8335-8C4F520BEBD6}">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97F07C09-9C11-48FC-B00E-70F55B300889}">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15965A9F-31C8-4AD8-A7CD-231342E2F493}">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0DDB6450-805C-45A0-B073-95D4F99F8E94}">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46966DEB-F022-4F40-AD68-C6B78EB0EE75}">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87589377-A869-4F60-9403-B192971B617A}">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7C55D43E-1DC2-459D-A7F9-FA539636D8C8}">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15C556C5-9229-447F-A117-4E8B135C0354}">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1F351FE3-49C5-45EB-84A7-8E6F67634B8E}">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20B4D323-0C84-4F73-89EE-EB74346807BF}">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B0A7376D-242B-4AE9-9202-B9A02734B10C}">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35F52DD1-4F37-4ADE-A7AC-1CE7A9652E90}">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8C3C-43D6-4B10-BFB2-2235704BCC3C}">
  <dimension ref="A1:HB78"/>
  <sheetViews>
    <sheetView view="pageBreakPreview" topLeftCell="EC1" zoomScale="40" zoomScaleNormal="55" zoomScaleSheetLayoutView="40" workbookViewId="0">
      <selection activeCell="FF8" sqref="FF8:FK9"/>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81</v>
      </c>
      <c r="C1" s="274" t="s">
        <v>284</v>
      </c>
      <c r="D1" s="274"/>
      <c r="E1" s="274"/>
      <c r="F1" s="274"/>
      <c r="G1" s="274"/>
      <c r="H1" s="274"/>
      <c r="I1" s="274"/>
      <c r="J1" s="274"/>
      <c r="K1" s="274"/>
      <c r="L1" s="274"/>
      <c r="M1" s="274"/>
      <c r="N1" s="274"/>
      <c r="O1" s="274"/>
      <c r="P1" s="274"/>
      <c r="Q1" s="274"/>
      <c r="R1" s="274"/>
      <c r="S1" s="274"/>
      <c r="T1" s="274"/>
      <c r="U1" s="274"/>
      <c r="V1" s="58">
        <f>A1+1</f>
        <v>82</v>
      </c>
      <c r="X1" s="274" t="s">
        <v>284</v>
      </c>
      <c r="Y1" s="274"/>
      <c r="Z1" s="274"/>
      <c r="AA1" s="274"/>
      <c r="AB1" s="274"/>
      <c r="AC1" s="274"/>
      <c r="AD1" s="274"/>
      <c r="AE1" s="274"/>
      <c r="AF1" s="274"/>
      <c r="AG1" s="274"/>
      <c r="AH1" s="274"/>
      <c r="AI1" s="274"/>
      <c r="AJ1" s="274"/>
      <c r="AK1" s="274"/>
      <c r="AL1" s="274"/>
      <c r="AM1" s="274"/>
      <c r="AN1" s="274"/>
      <c r="AO1" s="274"/>
      <c r="AP1" s="274"/>
      <c r="AQ1" s="58">
        <f>V1+1</f>
        <v>83</v>
      </c>
      <c r="AS1" s="274" t="s">
        <v>284</v>
      </c>
      <c r="AT1" s="274"/>
      <c r="AU1" s="274"/>
      <c r="AV1" s="274"/>
      <c r="AW1" s="274"/>
      <c r="AX1" s="274"/>
      <c r="AY1" s="274"/>
      <c r="AZ1" s="274"/>
      <c r="BA1" s="274"/>
      <c r="BB1" s="274"/>
      <c r="BC1" s="274"/>
      <c r="BD1" s="274"/>
      <c r="BE1" s="274"/>
      <c r="BF1" s="274"/>
      <c r="BG1" s="274"/>
      <c r="BH1" s="274"/>
      <c r="BI1" s="274"/>
      <c r="BJ1" s="274"/>
      <c r="BK1" s="274"/>
      <c r="BL1" s="58">
        <f>AQ1+1</f>
        <v>84</v>
      </c>
      <c r="BN1" s="274" t="s">
        <v>284</v>
      </c>
      <c r="BO1" s="274"/>
      <c r="BP1" s="274"/>
      <c r="BQ1" s="274"/>
      <c r="BR1" s="274"/>
      <c r="BS1" s="274"/>
      <c r="BT1" s="274"/>
      <c r="BU1" s="274"/>
      <c r="BV1" s="274"/>
      <c r="BW1" s="274"/>
      <c r="BX1" s="274"/>
      <c r="BY1" s="274"/>
      <c r="BZ1" s="274"/>
      <c r="CA1" s="274"/>
      <c r="CB1" s="274"/>
      <c r="CC1" s="274"/>
      <c r="CD1" s="274"/>
      <c r="CE1" s="274"/>
      <c r="CF1" s="274"/>
      <c r="CG1" s="58">
        <f>BL1+1</f>
        <v>85</v>
      </c>
      <c r="CI1" s="274" t="s">
        <v>284</v>
      </c>
      <c r="CJ1" s="274"/>
      <c r="CK1" s="274"/>
      <c r="CL1" s="274"/>
      <c r="CM1" s="274"/>
      <c r="CN1" s="274"/>
      <c r="CO1" s="274"/>
      <c r="CP1" s="274"/>
      <c r="CQ1" s="274"/>
      <c r="CR1" s="274"/>
      <c r="CS1" s="274"/>
      <c r="CT1" s="274"/>
      <c r="CU1" s="274"/>
      <c r="CV1" s="274"/>
      <c r="CW1" s="274"/>
      <c r="CX1" s="274"/>
      <c r="CY1" s="274"/>
      <c r="CZ1" s="274"/>
      <c r="DA1" s="274"/>
      <c r="DB1" s="58">
        <f>CG1+1</f>
        <v>86</v>
      </c>
      <c r="DD1" s="274" t="s">
        <v>284</v>
      </c>
      <c r="DE1" s="274"/>
      <c r="DF1" s="274"/>
      <c r="DG1" s="274"/>
      <c r="DH1" s="274"/>
      <c r="DI1" s="274"/>
      <c r="DJ1" s="274"/>
      <c r="DK1" s="274"/>
      <c r="DL1" s="274"/>
      <c r="DM1" s="274"/>
      <c r="DN1" s="274"/>
      <c r="DO1" s="274"/>
      <c r="DP1" s="274"/>
      <c r="DQ1" s="274"/>
      <c r="DR1" s="274"/>
      <c r="DS1" s="274"/>
      <c r="DT1" s="274"/>
      <c r="DU1" s="274"/>
      <c r="DV1" s="274"/>
      <c r="DW1" s="58">
        <f>DB1+1</f>
        <v>87</v>
      </c>
      <c r="DY1" s="274" t="s">
        <v>284</v>
      </c>
      <c r="DZ1" s="274"/>
      <c r="EA1" s="274"/>
      <c r="EB1" s="274"/>
      <c r="EC1" s="274"/>
      <c r="ED1" s="274"/>
      <c r="EE1" s="274"/>
      <c r="EF1" s="274"/>
      <c r="EG1" s="274"/>
      <c r="EH1" s="274"/>
      <c r="EI1" s="274"/>
      <c r="EJ1" s="274"/>
      <c r="EK1" s="274"/>
      <c r="EL1" s="274"/>
      <c r="EM1" s="274"/>
      <c r="EN1" s="274"/>
      <c r="EO1" s="274"/>
      <c r="EP1" s="274"/>
      <c r="EQ1" s="274"/>
      <c r="ER1" s="58">
        <f>DW1+1</f>
        <v>88</v>
      </c>
      <c r="ET1" s="274" t="s">
        <v>284</v>
      </c>
      <c r="EU1" s="274"/>
      <c r="EV1" s="274"/>
      <c r="EW1" s="274"/>
      <c r="EX1" s="274"/>
      <c r="EY1" s="274"/>
      <c r="EZ1" s="274"/>
      <c r="FA1" s="274"/>
      <c r="FB1" s="274"/>
      <c r="FC1" s="274"/>
      <c r="FD1" s="274"/>
      <c r="FE1" s="274"/>
      <c r="FF1" s="274"/>
      <c r="FG1" s="274"/>
      <c r="FH1" s="274"/>
      <c r="FI1" s="274"/>
      <c r="FJ1" s="274"/>
      <c r="FK1" s="274"/>
      <c r="FL1" s="274"/>
      <c r="FM1" s="58">
        <f>ER1+1</f>
        <v>89</v>
      </c>
      <c r="FO1" s="274" t="s">
        <v>284</v>
      </c>
      <c r="FP1" s="274"/>
      <c r="FQ1" s="274"/>
      <c r="FR1" s="274"/>
      <c r="FS1" s="274"/>
      <c r="FT1" s="274"/>
      <c r="FU1" s="274"/>
      <c r="FV1" s="274"/>
      <c r="FW1" s="274"/>
      <c r="FX1" s="274"/>
      <c r="FY1" s="274"/>
      <c r="FZ1" s="274"/>
      <c r="GA1" s="274"/>
      <c r="GB1" s="274"/>
      <c r="GC1" s="274"/>
      <c r="GD1" s="274"/>
      <c r="GE1" s="274"/>
      <c r="GF1" s="274"/>
      <c r="GG1" s="274"/>
      <c r="GH1" s="58">
        <f>FM1+1</f>
        <v>90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627" priority="440">
      <formula>$O$4=""</formula>
    </cfRule>
  </conditionalFormatting>
  <conditionalFormatting sqref="F5:N5">
    <cfRule type="expression" dxfId="626" priority="439">
      <formula>$F$5=""</formula>
    </cfRule>
  </conditionalFormatting>
  <conditionalFormatting sqref="F6:N6">
    <cfRule type="expression" dxfId="625" priority="438">
      <formula>$F$6=""</formula>
    </cfRule>
  </conditionalFormatting>
  <conditionalFormatting sqref="F7:N7">
    <cfRule type="expression" dxfId="624" priority="437">
      <formula>$F$7=""</formula>
    </cfRule>
  </conditionalFormatting>
  <conditionalFormatting sqref="F8:I8">
    <cfRule type="expression" dxfId="623" priority="435">
      <formula>$F$8=""</formula>
    </cfRule>
  </conditionalFormatting>
  <conditionalFormatting sqref="C9:I9">
    <cfRule type="expression" dxfId="622" priority="434">
      <formula>$C$9=""</formula>
    </cfRule>
  </conditionalFormatting>
  <conditionalFormatting sqref="O8:T9">
    <cfRule type="expression" dxfId="621" priority="433">
      <formula>$O$8=""</formula>
    </cfRule>
  </conditionalFormatting>
  <conditionalFormatting sqref="C10:K10">
    <cfRule type="expression" dxfId="620" priority="432">
      <formula>$C$10=""</formula>
    </cfRule>
  </conditionalFormatting>
  <conditionalFormatting sqref="N10:O10">
    <cfRule type="expression" dxfId="619" priority="431">
      <formula>$N$10=""</formula>
    </cfRule>
  </conditionalFormatting>
  <conditionalFormatting sqref="F15 K14">
    <cfRule type="expression" dxfId="618" priority="430">
      <formula>AND($F$15="",$K$14="")</formula>
    </cfRule>
  </conditionalFormatting>
  <conditionalFormatting sqref="L15:T15">
    <cfRule type="expression" dxfId="617" priority="429">
      <formula>AND($K$14&lt;&gt;"",$L$15="",$P$15="",$R$15="")</formula>
    </cfRule>
  </conditionalFormatting>
  <conditionalFormatting sqref="E28:G28">
    <cfRule type="expression" dxfId="616" priority="425">
      <formula>$E$28=""</formula>
    </cfRule>
  </conditionalFormatting>
  <conditionalFormatting sqref="H28:I28">
    <cfRule type="expression" dxfId="615" priority="424">
      <formula>$H$28=""</formula>
    </cfRule>
  </conditionalFormatting>
  <conditionalFormatting sqref="O26:T27">
    <cfRule type="expression" dxfId="614" priority="423">
      <formula>$O$26=""</formula>
    </cfRule>
  </conditionalFormatting>
  <conditionalFormatting sqref="O28:T28">
    <cfRule type="expression" dxfId="613" priority="422">
      <formula>$O$28=""</formula>
    </cfRule>
  </conditionalFormatting>
  <conditionalFormatting sqref="F37:I37">
    <cfRule type="expression" dxfId="612" priority="413">
      <formula>$F$37=""</formula>
    </cfRule>
  </conditionalFormatting>
  <conditionalFormatting sqref="G27:K27">
    <cfRule type="expression" dxfId="611" priority="426">
      <formula>AND($C$27="■その他",$G$27="")</formula>
    </cfRule>
  </conditionalFormatting>
  <conditionalFormatting sqref="J33">
    <cfRule type="expression" dxfId="610" priority="420">
      <formula>AND($H$33="■有",$J$33="")</formula>
    </cfRule>
  </conditionalFormatting>
  <conditionalFormatting sqref="F34:I34">
    <cfRule type="expression" dxfId="609" priority="419">
      <formula>AND($H$33="■有",$F$34="")</formula>
    </cfRule>
  </conditionalFormatting>
  <conditionalFormatting sqref="K34:M34">
    <cfRule type="expression" dxfId="608" priority="418">
      <formula>AND($H$33="■有",$K$34="")</formula>
    </cfRule>
  </conditionalFormatting>
  <conditionalFormatting sqref="P34:T34">
    <cfRule type="expression" dxfId="607" priority="417">
      <formula>AND($H$33="■有",$P$34="")</formula>
    </cfRule>
  </conditionalFormatting>
  <conditionalFormatting sqref="K37:M37">
    <cfRule type="expression" dxfId="606" priority="412">
      <formula>AND($F$37&lt;&gt;"同居家族①と同じ",$F$37&lt;&gt;"同居家族②と同じ",$F$37="")</formula>
    </cfRule>
  </conditionalFormatting>
  <conditionalFormatting sqref="P37:T37">
    <cfRule type="expression" dxfId="605" priority="411">
      <formula>AND($F$37&lt;&gt;"同居家族①と同じ",$F$37&lt;&gt;"同居家族②と同じ",$P$37="")</formula>
    </cfRule>
  </conditionalFormatting>
  <conditionalFormatting sqref="N52:R52">
    <cfRule type="expression" dxfId="604" priority="406">
      <formula>AND($J$52="■有",$N$52="")</formula>
    </cfRule>
  </conditionalFormatting>
  <conditionalFormatting sqref="F55:I55">
    <cfRule type="expression" dxfId="603" priority="403">
      <formula>$F$55=""</formula>
    </cfRule>
  </conditionalFormatting>
  <conditionalFormatting sqref="K39:M39">
    <cfRule type="expression" dxfId="602" priority="402">
      <formula>AND($F$39&lt;&gt;"",$F$39&lt;&gt;"同居家族①と同じ",$F$39&lt;&gt;"同居家族②と同じ",$K$39="")</formula>
    </cfRule>
  </conditionalFormatting>
  <conditionalFormatting sqref="P39:T39">
    <cfRule type="expression" dxfId="601" priority="401">
      <formula>AND($F$39&lt;&gt;"",$F$39&lt;&gt;"同居家族①と同じ",$F$39&lt;&gt;"同居家族②と同じ",$P$39="")</formula>
    </cfRule>
  </conditionalFormatting>
  <conditionalFormatting sqref="F63:J63">
    <cfRule type="expression" dxfId="600" priority="398">
      <formula>$F$63=""</formula>
    </cfRule>
  </conditionalFormatting>
  <conditionalFormatting sqref="P63:T63">
    <cfRule type="expression" dxfId="599" priority="397">
      <formula>$P$63=""</formula>
    </cfRule>
  </conditionalFormatting>
  <conditionalFormatting sqref="E48:S48">
    <cfRule type="expression" dxfId="598" priority="409">
      <formula>AND($A$48="■その他",$E$48="")</formula>
    </cfRule>
  </conditionalFormatting>
  <conditionalFormatting sqref="AJ4:AO4">
    <cfRule type="expression" dxfId="597" priority="396">
      <formula>$O$4=""</formula>
    </cfRule>
  </conditionalFormatting>
  <conditionalFormatting sqref="AA5:AI5">
    <cfRule type="expression" dxfId="596" priority="395">
      <formula>$F$5=""</formula>
    </cfRule>
  </conditionalFormatting>
  <conditionalFormatting sqref="AA6:AI6">
    <cfRule type="expression" dxfId="595" priority="394">
      <formula>$F$6=""</formula>
    </cfRule>
  </conditionalFormatting>
  <conditionalFormatting sqref="AA7:AI7">
    <cfRule type="expression" dxfId="594" priority="393">
      <formula>$F$7=""</formula>
    </cfRule>
  </conditionalFormatting>
  <conditionalFormatting sqref="AA8:AD8">
    <cfRule type="expression" dxfId="593" priority="391">
      <formula>$F$8=""</formula>
    </cfRule>
  </conditionalFormatting>
  <conditionalFormatting sqref="X9:AD9">
    <cfRule type="expression" dxfId="592" priority="390">
      <formula>$C$9=""</formula>
    </cfRule>
  </conditionalFormatting>
  <conditionalFormatting sqref="AJ8:AO9">
    <cfRule type="expression" dxfId="591" priority="389">
      <formula>$O$8=""</formula>
    </cfRule>
  </conditionalFormatting>
  <conditionalFormatting sqref="X10:AF10">
    <cfRule type="expression" dxfId="590" priority="388">
      <formula>$C$10=""</formula>
    </cfRule>
  </conditionalFormatting>
  <conditionalFormatting sqref="AI10:AJ10">
    <cfRule type="expression" dxfId="589" priority="387">
      <formula>$N$10=""</formula>
    </cfRule>
  </conditionalFormatting>
  <conditionalFormatting sqref="AA15 AF14">
    <cfRule type="expression" dxfId="588" priority="386">
      <formula>AND($F$15="",$K$14="")</formula>
    </cfRule>
  </conditionalFormatting>
  <conditionalFormatting sqref="AG15:AO15">
    <cfRule type="expression" dxfId="587" priority="385">
      <formula>AND($K$14&lt;&gt;"",$L$15="",$P$15="",$R$15="")</formula>
    </cfRule>
  </conditionalFormatting>
  <conditionalFormatting sqref="Z28:AB28">
    <cfRule type="expression" dxfId="586" priority="381">
      <formula>$E$28=""</formula>
    </cfRule>
  </conditionalFormatting>
  <conditionalFormatting sqref="AC28:AD28">
    <cfRule type="expression" dxfId="585" priority="380">
      <formula>$H$28=""</formula>
    </cfRule>
  </conditionalFormatting>
  <conditionalFormatting sqref="AJ26:AO27">
    <cfRule type="expression" dxfId="584" priority="379">
      <formula>$O$26=""</formula>
    </cfRule>
  </conditionalFormatting>
  <conditionalFormatting sqref="AJ28:AO28">
    <cfRule type="expression" dxfId="583" priority="378">
      <formula>$O$28=""</formula>
    </cfRule>
  </conditionalFormatting>
  <conditionalFormatting sqref="AA37:AD37">
    <cfRule type="expression" dxfId="582" priority="369">
      <formula>$F$37=""</formula>
    </cfRule>
  </conditionalFormatting>
  <conditionalFormatting sqref="AB27:AF27">
    <cfRule type="expression" dxfId="581" priority="382">
      <formula>AND($C$27="■その他",$G$27="")</formula>
    </cfRule>
  </conditionalFormatting>
  <conditionalFormatting sqref="AE33">
    <cfRule type="expression" dxfId="580" priority="376">
      <formula>AND($H$33="■有",$J$33="")</formula>
    </cfRule>
  </conditionalFormatting>
  <conditionalFormatting sqref="AA34:AD34">
    <cfRule type="expression" dxfId="579" priority="375">
      <formula>AND($H$33="■有",$F$34="")</formula>
    </cfRule>
  </conditionalFormatting>
  <conditionalFormatting sqref="AF34:AH34">
    <cfRule type="expression" dxfId="578" priority="374">
      <formula>AND($H$33="■有",$K$34="")</formula>
    </cfRule>
  </conditionalFormatting>
  <conditionalFormatting sqref="AK34:AO34">
    <cfRule type="expression" dxfId="577" priority="373">
      <formula>AND($H$33="■有",$P$34="")</formula>
    </cfRule>
  </conditionalFormatting>
  <conditionalFormatting sqref="AF37:AH37">
    <cfRule type="expression" dxfId="576" priority="368">
      <formula>AND($F$37&lt;&gt;"同居家族①と同じ",$F$37&lt;&gt;"同居家族②と同じ",$F$37="")</formula>
    </cfRule>
  </conditionalFormatting>
  <conditionalFormatting sqref="AK37:AO37">
    <cfRule type="expression" dxfId="575" priority="367">
      <formula>AND($F$37&lt;&gt;"同居家族①と同じ",$F$37&lt;&gt;"同居家族②と同じ",$P$37="")</formula>
    </cfRule>
  </conditionalFormatting>
  <conditionalFormatting sqref="AI52:AM52">
    <cfRule type="expression" dxfId="574" priority="362">
      <formula>AND($J$52="■有",$N$52="")</formula>
    </cfRule>
  </conditionalFormatting>
  <conditionalFormatting sqref="AA55:AD55">
    <cfRule type="expression" dxfId="573" priority="359">
      <formula>$F$55=""</formula>
    </cfRule>
  </conditionalFormatting>
  <conditionalFormatting sqref="AF39:AH39">
    <cfRule type="expression" dxfId="572" priority="358">
      <formula>AND($F$39&lt;&gt;"",$F$39&lt;&gt;"同居家族①と同じ",$F$39&lt;&gt;"同居家族②と同じ",$K$39="")</formula>
    </cfRule>
  </conditionalFormatting>
  <conditionalFormatting sqref="AK39:AO39">
    <cfRule type="expression" dxfId="571" priority="357">
      <formula>AND($F$39&lt;&gt;"",$F$39&lt;&gt;"同居家族①と同じ",$F$39&lt;&gt;"同居家族②と同じ",$P$39="")</formula>
    </cfRule>
  </conditionalFormatting>
  <conditionalFormatting sqref="AA63:AE63">
    <cfRule type="expression" dxfId="570" priority="354">
      <formula>$F$63=""</formula>
    </cfRule>
  </conditionalFormatting>
  <conditionalFormatting sqref="AK63:AO63">
    <cfRule type="expression" dxfId="569" priority="353">
      <formula>$P$63=""</formula>
    </cfRule>
  </conditionalFormatting>
  <conditionalFormatting sqref="Z48:AN48">
    <cfRule type="expression" dxfId="568" priority="365">
      <formula>AND($A$48="■その他",$E$48="")</formula>
    </cfRule>
  </conditionalFormatting>
  <conditionalFormatting sqref="BE4:BJ4">
    <cfRule type="expression" dxfId="567" priority="352">
      <formula>$O$4=""</formula>
    </cfRule>
  </conditionalFormatting>
  <conditionalFormatting sqref="AV5:BD5">
    <cfRule type="expression" dxfId="566" priority="351">
      <formula>$F$5=""</formula>
    </cfRule>
  </conditionalFormatting>
  <conditionalFormatting sqref="AV6:BD6">
    <cfRule type="expression" dxfId="565" priority="350">
      <formula>$F$6=""</formula>
    </cfRule>
  </conditionalFormatting>
  <conditionalFormatting sqref="AV7:BD7">
    <cfRule type="expression" dxfId="564" priority="349">
      <formula>$F$7=""</formula>
    </cfRule>
  </conditionalFormatting>
  <conditionalFormatting sqref="AV8:AY8">
    <cfRule type="expression" dxfId="563" priority="347">
      <formula>$F$8=""</formula>
    </cfRule>
  </conditionalFormatting>
  <conditionalFormatting sqref="AS9:AY9">
    <cfRule type="expression" dxfId="562" priority="346">
      <formula>$C$9=""</formula>
    </cfRule>
  </conditionalFormatting>
  <conditionalFormatting sqref="BE8:BJ9">
    <cfRule type="expression" dxfId="561" priority="345">
      <formula>$O$8=""</formula>
    </cfRule>
  </conditionalFormatting>
  <conditionalFormatting sqref="AS10:BA10">
    <cfRule type="expression" dxfId="560" priority="344">
      <formula>$C$10=""</formula>
    </cfRule>
  </conditionalFormatting>
  <conditionalFormatting sqref="BD10:BE10">
    <cfRule type="expression" dxfId="559" priority="343">
      <formula>$N$10=""</formula>
    </cfRule>
  </conditionalFormatting>
  <conditionalFormatting sqref="AV15 BA14">
    <cfRule type="expression" dxfId="558" priority="342">
      <formula>AND($F$15="",$K$14="")</formula>
    </cfRule>
  </conditionalFormatting>
  <conditionalFormatting sqref="BB15:BJ15">
    <cfRule type="expression" dxfId="557" priority="341">
      <formula>AND($K$14&lt;&gt;"",$L$15="",$P$15="",$R$15="")</formula>
    </cfRule>
  </conditionalFormatting>
  <conditionalFormatting sqref="AU28:AW28">
    <cfRule type="expression" dxfId="556" priority="337">
      <formula>$E$28=""</formula>
    </cfRule>
  </conditionalFormatting>
  <conditionalFormatting sqref="AX28:AY28">
    <cfRule type="expression" dxfId="555" priority="336">
      <formula>$H$28=""</formula>
    </cfRule>
  </conditionalFormatting>
  <conditionalFormatting sqref="BE26:BJ27">
    <cfRule type="expression" dxfId="554" priority="335">
      <formula>$O$26=""</formula>
    </cfRule>
  </conditionalFormatting>
  <conditionalFormatting sqref="BE28:BJ28">
    <cfRule type="expression" dxfId="553" priority="334">
      <formula>$O$28=""</formula>
    </cfRule>
  </conditionalFormatting>
  <conditionalFormatting sqref="AV37:AY37">
    <cfRule type="expression" dxfId="552" priority="325">
      <formula>$F$37=""</formula>
    </cfRule>
  </conditionalFormatting>
  <conditionalFormatting sqref="AW27:BA27">
    <cfRule type="expression" dxfId="551" priority="338">
      <formula>AND($C$27="■その他",$G$27="")</formula>
    </cfRule>
  </conditionalFormatting>
  <conditionalFormatting sqref="AZ33">
    <cfRule type="expression" dxfId="550" priority="332">
      <formula>AND($H$33="■有",$J$33="")</formula>
    </cfRule>
  </conditionalFormatting>
  <conditionalFormatting sqref="AV34:AY34">
    <cfRule type="expression" dxfId="549" priority="331">
      <formula>AND($H$33="■有",$F$34="")</formula>
    </cfRule>
  </conditionalFormatting>
  <conditionalFormatting sqref="BA34:BC34">
    <cfRule type="expression" dxfId="548" priority="330">
      <formula>AND($H$33="■有",$K$34="")</formula>
    </cfRule>
  </conditionalFormatting>
  <conditionalFormatting sqref="BF34:BJ34">
    <cfRule type="expression" dxfId="547" priority="329">
      <formula>AND($H$33="■有",$P$34="")</formula>
    </cfRule>
  </conditionalFormatting>
  <conditionalFormatting sqref="BA37:BC37">
    <cfRule type="expression" dxfId="546" priority="324">
      <formula>AND($F$37&lt;&gt;"同居家族①と同じ",$F$37&lt;&gt;"同居家族②と同じ",$F$37="")</formula>
    </cfRule>
  </conditionalFormatting>
  <conditionalFormatting sqref="BF37:BJ37">
    <cfRule type="expression" dxfId="545" priority="323">
      <formula>AND($F$37&lt;&gt;"同居家族①と同じ",$F$37&lt;&gt;"同居家族②と同じ",$P$37="")</formula>
    </cfRule>
  </conditionalFormatting>
  <conditionalFormatting sqref="BD52:BH52">
    <cfRule type="expression" dxfId="544" priority="318">
      <formula>AND($J$52="■有",$N$52="")</formula>
    </cfRule>
  </conditionalFormatting>
  <conditionalFormatting sqref="AV55:AY55">
    <cfRule type="expression" dxfId="543" priority="315">
      <formula>$F$55=""</formula>
    </cfRule>
  </conditionalFormatting>
  <conditionalFormatting sqref="BA39:BC39">
    <cfRule type="expression" dxfId="542" priority="314">
      <formula>AND($F$39&lt;&gt;"",$F$39&lt;&gt;"同居家族①と同じ",$F$39&lt;&gt;"同居家族②と同じ",$K$39="")</formula>
    </cfRule>
  </conditionalFormatting>
  <conditionalFormatting sqref="BF39:BJ39">
    <cfRule type="expression" dxfId="541" priority="313">
      <formula>AND($F$39&lt;&gt;"",$F$39&lt;&gt;"同居家族①と同じ",$F$39&lt;&gt;"同居家族②と同じ",$P$39="")</formula>
    </cfRule>
  </conditionalFormatting>
  <conditionalFormatting sqref="AV63:AZ63">
    <cfRule type="expression" dxfId="540" priority="310">
      <formula>$F$63=""</formula>
    </cfRule>
  </conditionalFormatting>
  <conditionalFormatting sqref="BF63:BJ63">
    <cfRule type="expression" dxfId="539" priority="309">
      <formula>$P$63=""</formula>
    </cfRule>
  </conditionalFormatting>
  <conditionalFormatting sqref="AU48:BI48">
    <cfRule type="expression" dxfId="538" priority="321">
      <formula>AND($A$48="■その他",$E$48="")</formula>
    </cfRule>
  </conditionalFormatting>
  <conditionalFormatting sqref="BZ4:CE4">
    <cfRule type="expression" dxfId="537" priority="308">
      <formula>$O$4=""</formula>
    </cfRule>
  </conditionalFormatting>
  <conditionalFormatting sqref="BQ5:BY5">
    <cfRule type="expression" dxfId="536" priority="307">
      <formula>$F$5=""</formula>
    </cfRule>
  </conditionalFormatting>
  <conditionalFormatting sqref="BQ6:BY6">
    <cfRule type="expression" dxfId="535" priority="306">
      <formula>$F$6=""</formula>
    </cfRule>
  </conditionalFormatting>
  <conditionalFormatting sqref="BQ7:BY7">
    <cfRule type="expression" dxfId="534" priority="305">
      <formula>$F$7=""</formula>
    </cfRule>
  </conditionalFormatting>
  <conditionalFormatting sqref="BQ8:BT8">
    <cfRule type="expression" dxfId="533" priority="303">
      <formula>$F$8=""</formula>
    </cfRule>
  </conditionalFormatting>
  <conditionalFormatting sqref="BN9:BT9">
    <cfRule type="expression" dxfId="532" priority="302">
      <formula>$C$9=""</formula>
    </cfRule>
  </conditionalFormatting>
  <conditionalFormatting sqref="BZ8:CE9">
    <cfRule type="expression" dxfId="531" priority="301">
      <formula>$O$8=""</formula>
    </cfRule>
  </conditionalFormatting>
  <conditionalFormatting sqref="BN10:BV10">
    <cfRule type="expression" dxfId="530" priority="300">
      <formula>$C$10=""</formula>
    </cfRule>
  </conditionalFormatting>
  <conditionalFormatting sqref="BY10:BZ10">
    <cfRule type="expression" dxfId="529" priority="299">
      <formula>$N$10=""</formula>
    </cfRule>
  </conditionalFormatting>
  <conditionalFormatting sqref="BQ15 BV14">
    <cfRule type="expression" dxfId="528" priority="298">
      <formula>AND($F$15="",$K$14="")</formula>
    </cfRule>
  </conditionalFormatting>
  <conditionalFormatting sqref="BW15:CE15">
    <cfRule type="expression" dxfId="527" priority="297">
      <formula>AND($K$14&lt;&gt;"",$L$15="",$P$15="",$R$15="")</formula>
    </cfRule>
  </conditionalFormatting>
  <conditionalFormatting sqref="BP28:BR28">
    <cfRule type="expression" dxfId="526" priority="293">
      <formula>$E$28=""</formula>
    </cfRule>
  </conditionalFormatting>
  <conditionalFormatting sqref="BS28:BT28">
    <cfRule type="expression" dxfId="525" priority="292">
      <formula>$H$28=""</formula>
    </cfRule>
  </conditionalFormatting>
  <conditionalFormatting sqref="BZ26:CE27">
    <cfRule type="expression" dxfId="524" priority="291">
      <formula>$O$26=""</formula>
    </cfRule>
  </conditionalFormatting>
  <conditionalFormatting sqref="BZ28:CE28">
    <cfRule type="expression" dxfId="523" priority="290">
      <formula>$O$28=""</formula>
    </cfRule>
  </conditionalFormatting>
  <conditionalFormatting sqref="BQ37:BT37">
    <cfRule type="expression" dxfId="522" priority="281">
      <formula>$F$37=""</formula>
    </cfRule>
  </conditionalFormatting>
  <conditionalFormatting sqref="BR27:BV27">
    <cfRule type="expression" dxfId="521" priority="294">
      <formula>AND($C$27="■その他",$G$27="")</formula>
    </cfRule>
  </conditionalFormatting>
  <conditionalFormatting sqref="BU33">
    <cfRule type="expression" dxfId="520" priority="288">
      <formula>AND($H$33="■有",$J$33="")</formula>
    </cfRule>
  </conditionalFormatting>
  <conditionalFormatting sqref="BQ34:BT34">
    <cfRule type="expression" dxfId="519" priority="287">
      <formula>AND($H$33="■有",$F$34="")</formula>
    </cfRule>
  </conditionalFormatting>
  <conditionalFormatting sqref="BV34:BX34">
    <cfRule type="expression" dxfId="518" priority="286">
      <formula>AND($H$33="■有",$K$34="")</formula>
    </cfRule>
  </conditionalFormatting>
  <conditionalFormatting sqref="CA34:CE34">
    <cfRule type="expression" dxfId="517" priority="285">
      <formula>AND($H$33="■有",$P$34="")</formula>
    </cfRule>
  </conditionalFormatting>
  <conditionalFormatting sqref="BV37:BX37">
    <cfRule type="expression" dxfId="516" priority="280">
      <formula>AND($F$37&lt;&gt;"同居家族①と同じ",$F$37&lt;&gt;"同居家族②と同じ",$F$37="")</formula>
    </cfRule>
  </conditionalFormatting>
  <conditionalFormatting sqref="CA37:CE37">
    <cfRule type="expression" dxfId="515" priority="279">
      <formula>AND($F$37&lt;&gt;"同居家族①と同じ",$F$37&lt;&gt;"同居家族②と同じ",$P$37="")</formula>
    </cfRule>
  </conditionalFormatting>
  <conditionalFormatting sqref="BY52:CC52">
    <cfRule type="expression" dxfId="514" priority="274">
      <formula>AND($J$52="■有",$N$52="")</formula>
    </cfRule>
  </conditionalFormatting>
  <conditionalFormatting sqref="BQ55:BT55">
    <cfRule type="expression" dxfId="513" priority="271">
      <formula>$F$55=""</formula>
    </cfRule>
  </conditionalFormatting>
  <conditionalFormatting sqref="BV39:BX39">
    <cfRule type="expression" dxfId="512" priority="270">
      <formula>AND($F$39&lt;&gt;"",$F$39&lt;&gt;"同居家族①と同じ",$F$39&lt;&gt;"同居家族②と同じ",$K$39="")</formula>
    </cfRule>
  </conditionalFormatting>
  <conditionalFormatting sqref="CA39:CE39">
    <cfRule type="expression" dxfId="511" priority="269">
      <formula>AND($F$39&lt;&gt;"",$F$39&lt;&gt;"同居家族①と同じ",$F$39&lt;&gt;"同居家族②と同じ",$P$39="")</formula>
    </cfRule>
  </conditionalFormatting>
  <conditionalFormatting sqref="BQ63:BU63">
    <cfRule type="expression" dxfId="510" priority="266">
      <formula>$F$63=""</formula>
    </cfRule>
  </conditionalFormatting>
  <conditionalFormatting sqref="CA63:CE63">
    <cfRule type="expression" dxfId="509" priority="265">
      <formula>$P$63=""</formula>
    </cfRule>
  </conditionalFormatting>
  <conditionalFormatting sqref="BP48:CD48">
    <cfRule type="expression" dxfId="508" priority="277">
      <formula>AND($A$48="■その他",$E$48="")</formula>
    </cfRule>
  </conditionalFormatting>
  <conditionalFormatting sqref="CU4:CZ4">
    <cfRule type="expression" dxfId="507" priority="264">
      <formula>$O$4=""</formula>
    </cfRule>
  </conditionalFormatting>
  <conditionalFormatting sqref="CL5:CT5">
    <cfRule type="expression" dxfId="506" priority="263">
      <formula>$F$5=""</formula>
    </cfRule>
  </conditionalFormatting>
  <conditionalFormatting sqref="CL6:CT6">
    <cfRule type="expression" dxfId="505" priority="262">
      <formula>$F$6=""</formula>
    </cfRule>
  </conditionalFormatting>
  <conditionalFormatting sqref="CL7:CT7">
    <cfRule type="expression" dxfId="504" priority="261">
      <formula>$F$7=""</formula>
    </cfRule>
  </conditionalFormatting>
  <conditionalFormatting sqref="CL8:CO8">
    <cfRule type="expression" dxfId="503" priority="259">
      <formula>$F$8=""</formula>
    </cfRule>
  </conditionalFormatting>
  <conditionalFormatting sqref="CI9:CO9">
    <cfRule type="expression" dxfId="502" priority="258">
      <formula>$C$9=""</formula>
    </cfRule>
  </conditionalFormatting>
  <conditionalFormatting sqref="CU8:CZ9">
    <cfRule type="expression" dxfId="501" priority="257">
      <formula>$O$8=""</formula>
    </cfRule>
  </conditionalFormatting>
  <conditionalFormatting sqref="CI10:CQ10">
    <cfRule type="expression" dxfId="500" priority="256">
      <formula>$C$10=""</formula>
    </cfRule>
  </conditionalFormatting>
  <conditionalFormatting sqref="CT10:CU10">
    <cfRule type="expression" dxfId="499" priority="255">
      <formula>$N$10=""</formula>
    </cfRule>
  </conditionalFormatting>
  <conditionalFormatting sqref="CL15 CQ14">
    <cfRule type="expression" dxfId="498" priority="254">
      <formula>AND($F$15="",$K$14="")</formula>
    </cfRule>
  </conditionalFormatting>
  <conditionalFormatting sqref="CR15:CZ15">
    <cfRule type="expression" dxfId="497" priority="253">
      <formula>AND($K$14&lt;&gt;"",$L$15="",$P$15="",$R$15="")</formula>
    </cfRule>
  </conditionalFormatting>
  <conditionalFormatting sqref="CK28:CM28">
    <cfRule type="expression" dxfId="496" priority="249">
      <formula>$E$28=""</formula>
    </cfRule>
  </conditionalFormatting>
  <conditionalFormatting sqref="CN28:CO28">
    <cfRule type="expression" dxfId="495" priority="248">
      <formula>$H$28=""</formula>
    </cfRule>
  </conditionalFormatting>
  <conditionalFormatting sqref="CU26:CZ27">
    <cfRule type="expression" dxfId="494" priority="247">
      <formula>$O$26=""</formula>
    </cfRule>
  </conditionalFormatting>
  <conditionalFormatting sqref="CU28:CZ28">
    <cfRule type="expression" dxfId="493" priority="246">
      <formula>$O$28=""</formula>
    </cfRule>
  </conditionalFormatting>
  <conditionalFormatting sqref="CL37:CO37">
    <cfRule type="expression" dxfId="492" priority="237">
      <formula>$F$37=""</formula>
    </cfRule>
  </conditionalFormatting>
  <conditionalFormatting sqref="CM27:CQ27">
    <cfRule type="expression" dxfId="491" priority="250">
      <formula>AND($C$27="■その他",$G$27="")</formula>
    </cfRule>
  </conditionalFormatting>
  <conditionalFormatting sqref="CP33">
    <cfRule type="expression" dxfId="490" priority="244">
      <formula>AND($H$33="■有",$J$33="")</formula>
    </cfRule>
  </conditionalFormatting>
  <conditionalFormatting sqref="CL34:CO34">
    <cfRule type="expression" dxfId="489" priority="243">
      <formula>AND($H$33="■有",$F$34="")</formula>
    </cfRule>
  </conditionalFormatting>
  <conditionalFormatting sqref="CQ34:CS34">
    <cfRule type="expression" dxfId="488" priority="242">
      <formula>AND($H$33="■有",$K$34="")</formula>
    </cfRule>
  </conditionalFormatting>
  <conditionalFormatting sqref="CV34:CZ34">
    <cfRule type="expression" dxfId="487" priority="241">
      <formula>AND($H$33="■有",$P$34="")</formula>
    </cfRule>
  </conditionalFormatting>
  <conditionalFormatting sqref="CQ37:CS37">
    <cfRule type="expression" dxfId="486" priority="236">
      <formula>AND($F$37&lt;&gt;"同居家族①と同じ",$F$37&lt;&gt;"同居家族②と同じ",$F$37="")</formula>
    </cfRule>
  </conditionalFormatting>
  <conditionalFormatting sqref="CV37:CZ37">
    <cfRule type="expression" dxfId="485" priority="235">
      <formula>AND($F$37&lt;&gt;"同居家族①と同じ",$F$37&lt;&gt;"同居家族②と同じ",$P$37="")</formula>
    </cfRule>
  </conditionalFormatting>
  <conditionalFormatting sqref="CT52:CX52">
    <cfRule type="expression" dxfId="484" priority="230">
      <formula>AND($J$52="■有",$N$52="")</formula>
    </cfRule>
  </conditionalFormatting>
  <conditionalFormatting sqref="CL55:CO55">
    <cfRule type="expression" dxfId="483" priority="227">
      <formula>$F$55=""</formula>
    </cfRule>
  </conditionalFormatting>
  <conditionalFormatting sqref="CQ39:CS39">
    <cfRule type="expression" dxfId="482" priority="226">
      <formula>AND($F$39&lt;&gt;"",$F$39&lt;&gt;"同居家族①と同じ",$F$39&lt;&gt;"同居家族②と同じ",$K$39="")</formula>
    </cfRule>
  </conditionalFormatting>
  <conditionalFormatting sqref="CV39:CZ39">
    <cfRule type="expression" dxfId="481" priority="225">
      <formula>AND($F$39&lt;&gt;"",$F$39&lt;&gt;"同居家族①と同じ",$F$39&lt;&gt;"同居家族②と同じ",$P$39="")</formula>
    </cfRule>
  </conditionalFormatting>
  <conditionalFormatting sqref="CL63:CP63">
    <cfRule type="expression" dxfId="480" priority="222">
      <formula>$F$63=""</formula>
    </cfRule>
  </conditionalFormatting>
  <conditionalFormatting sqref="CV63:CZ63">
    <cfRule type="expression" dxfId="479" priority="221">
      <formula>$P$63=""</formula>
    </cfRule>
  </conditionalFormatting>
  <conditionalFormatting sqref="CK48:CY48">
    <cfRule type="expression" dxfId="478" priority="233">
      <formula>AND($A$48="■その他",$E$48="")</formula>
    </cfRule>
  </conditionalFormatting>
  <conditionalFormatting sqref="DP4:DU4">
    <cfRule type="expression" dxfId="477" priority="220">
      <formula>$O$4=""</formula>
    </cfRule>
  </conditionalFormatting>
  <conditionalFormatting sqref="DG5:DO5">
    <cfRule type="expression" dxfId="476" priority="219">
      <formula>$F$5=""</formula>
    </cfRule>
  </conditionalFormatting>
  <conditionalFormatting sqref="DG6:DO6">
    <cfRule type="expression" dxfId="475" priority="218">
      <formula>$F$6=""</formula>
    </cfRule>
  </conditionalFormatting>
  <conditionalFormatting sqref="DG7:DO7">
    <cfRule type="expression" dxfId="474" priority="217">
      <formula>$F$7=""</formula>
    </cfRule>
  </conditionalFormatting>
  <conditionalFormatting sqref="DG8:DJ8">
    <cfRule type="expression" dxfId="473" priority="215">
      <formula>$F$8=""</formula>
    </cfRule>
  </conditionalFormatting>
  <conditionalFormatting sqref="DD9:DJ9">
    <cfRule type="expression" dxfId="472" priority="214">
      <formula>$C$9=""</formula>
    </cfRule>
  </conditionalFormatting>
  <conditionalFormatting sqref="DP8:DU9">
    <cfRule type="expression" dxfId="471" priority="213">
      <formula>$O$8=""</formula>
    </cfRule>
  </conditionalFormatting>
  <conditionalFormatting sqref="DD10:DL10">
    <cfRule type="expression" dxfId="470" priority="212">
      <formula>$C$10=""</formula>
    </cfRule>
  </conditionalFormatting>
  <conditionalFormatting sqref="DO10:DP10">
    <cfRule type="expression" dxfId="469" priority="211">
      <formula>$N$10=""</formula>
    </cfRule>
  </conditionalFormatting>
  <conditionalFormatting sqref="DG15 DL14">
    <cfRule type="expression" dxfId="468" priority="210">
      <formula>AND($F$15="",$K$14="")</formula>
    </cfRule>
  </conditionalFormatting>
  <conditionalFormatting sqref="DM15:DU15">
    <cfRule type="expression" dxfId="467" priority="209">
      <formula>AND($K$14&lt;&gt;"",$L$15="",$P$15="",$R$15="")</formula>
    </cfRule>
  </conditionalFormatting>
  <conditionalFormatting sqref="DF28:DH28">
    <cfRule type="expression" dxfId="466" priority="205">
      <formula>$E$28=""</formula>
    </cfRule>
  </conditionalFormatting>
  <conditionalFormatting sqref="DI28:DJ28">
    <cfRule type="expression" dxfId="465" priority="204">
      <formula>$H$28=""</formula>
    </cfRule>
  </conditionalFormatting>
  <conditionalFormatting sqref="DP26:DU27">
    <cfRule type="expression" dxfId="464" priority="203">
      <formula>$O$26=""</formula>
    </cfRule>
  </conditionalFormatting>
  <conditionalFormatting sqref="DP28:DU28">
    <cfRule type="expression" dxfId="463" priority="202">
      <formula>$O$28=""</formula>
    </cfRule>
  </conditionalFormatting>
  <conditionalFormatting sqref="DG37:DJ37">
    <cfRule type="expression" dxfId="462" priority="193">
      <formula>$F$37=""</formula>
    </cfRule>
  </conditionalFormatting>
  <conditionalFormatting sqref="DH27:DL27">
    <cfRule type="expression" dxfId="461" priority="206">
      <formula>AND($C$27="■その他",$G$27="")</formula>
    </cfRule>
  </conditionalFormatting>
  <conditionalFormatting sqref="DK33">
    <cfRule type="expression" dxfId="460" priority="200">
      <formula>AND($H$33="■有",$J$33="")</formula>
    </cfRule>
  </conditionalFormatting>
  <conditionalFormatting sqref="DG34:DJ34">
    <cfRule type="expression" dxfId="459" priority="199">
      <formula>AND($H$33="■有",$F$34="")</formula>
    </cfRule>
  </conditionalFormatting>
  <conditionalFormatting sqref="DL34:DN34">
    <cfRule type="expression" dxfId="458" priority="198">
      <formula>AND($H$33="■有",$K$34="")</formula>
    </cfRule>
  </conditionalFormatting>
  <conditionalFormatting sqref="DQ34:DU34">
    <cfRule type="expression" dxfId="457" priority="197">
      <formula>AND($H$33="■有",$P$34="")</formula>
    </cfRule>
  </conditionalFormatting>
  <conditionalFormatting sqref="DL37:DN37">
    <cfRule type="expression" dxfId="456" priority="192">
      <formula>AND($F$37&lt;&gt;"同居家族①と同じ",$F$37&lt;&gt;"同居家族②と同じ",$F$37="")</formula>
    </cfRule>
  </conditionalFormatting>
  <conditionalFormatting sqref="DQ37:DU37">
    <cfRule type="expression" dxfId="455" priority="191">
      <formula>AND($F$37&lt;&gt;"同居家族①と同じ",$F$37&lt;&gt;"同居家族②と同じ",$P$37="")</formula>
    </cfRule>
  </conditionalFormatting>
  <conditionalFormatting sqref="DO52:DS52">
    <cfRule type="expression" dxfId="454" priority="186">
      <formula>AND($J$52="■有",$N$52="")</formula>
    </cfRule>
  </conditionalFormatting>
  <conditionalFormatting sqref="DG55:DJ55">
    <cfRule type="expression" dxfId="453" priority="183">
      <formula>$F$55=""</formula>
    </cfRule>
  </conditionalFormatting>
  <conditionalFormatting sqref="DL39:DN39">
    <cfRule type="expression" dxfId="452" priority="182">
      <formula>AND($F$39&lt;&gt;"",$F$39&lt;&gt;"同居家族①と同じ",$F$39&lt;&gt;"同居家族②と同じ",$K$39="")</formula>
    </cfRule>
  </conditionalFormatting>
  <conditionalFormatting sqref="DQ39:DU39">
    <cfRule type="expression" dxfId="451" priority="181">
      <formula>AND($F$39&lt;&gt;"",$F$39&lt;&gt;"同居家族①と同じ",$F$39&lt;&gt;"同居家族②と同じ",$P$39="")</formula>
    </cfRule>
  </conditionalFormatting>
  <conditionalFormatting sqref="DG63:DK63">
    <cfRule type="expression" dxfId="450" priority="178">
      <formula>$F$63=""</formula>
    </cfRule>
  </conditionalFormatting>
  <conditionalFormatting sqref="DQ63:DU63">
    <cfRule type="expression" dxfId="449" priority="177">
      <formula>$P$63=""</formula>
    </cfRule>
  </conditionalFormatting>
  <conditionalFormatting sqref="DF48:DT48">
    <cfRule type="expression" dxfId="448" priority="189">
      <formula>AND($A$48="■その他",$E$48="")</formula>
    </cfRule>
  </conditionalFormatting>
  <conditionalFormatting sqref="EK4:EP4">
    <cfRule type="expression" dxfId="447" priority="176">
      <formula>$O$4=""</formula>
    </cfRule>
  </conditionalFormatting>
  <conditionalFormatting sqref="EB5:EJ5">
    <cfRule type="expression" dxfId="446" priority="175">
      <formula>$F$5=""</formula>
    </cfRule>
  </conditionalFormatting>
  <conditionalFormatting sqref="EB6:EJ6">
    <cfRule type="expression" dxfId="445" priority="174">
      <formula>$F$6=""</formula>
    </cfRule>
  </conditionalFormatting>
  <conditionalFormatting sqref="EB7:EJ7">
    <cfRule type="expression" dxfId="444" priority="173">
      <formula>$F$7=""</formula>
    </cfRule>
  </conditionalFormatting>
  <conditionalFormatting sqref="EB8:EE8">
    <cfRule type="expression" dxfId="443" priority="171">
      <formula>$F$8=""</formula>
    </cfRule>
  </conditionalFormatting>
  <conditionalFormatting sqref="DY9:EE9">
    <cfRule type="expression" dxfId="442" priority="170">
      <formula>$C$9=""</formula>
    </cfRule>
  </conditionalFormatting>
  <conditionalFormatting sqref="EK8:EP9">
    <cfRule type="expression" dxfId="441" priority="169">
      <formula>$O$8=""</formula>
    </cfRule>
  </conditionalFormatting>
  <conditionalFormatting sqref="DY10:EG10">
    <cfRule type="expression" dxfId="440" priority="168">
      <formula>$C$10=""</formula>
    </cfRule>
  </conditionalFormatting>
  <conditionalFormatting sqref="EJ10:EK10">
    <cfRule type="expression" dxfId="439" priority="167">
      <formula>$N$10=""</formula>
    </cfRule>
  </conditionalFormatting>
  <conditionalFormatting sqref="EB15 EG14">
    <cfRule type="expression" dxfId="438" priority="166">
      <formula>AND($F$15="",$K$14="")</formula>
    </cfRule>
  </conditionalFormatting>
  <conditionalFormatting sqref="EH15:EP15">
    <cfRule type="expression" dxfId="437" priority="165">
      <formula>AND($K$14&lt;&gt;"",$L$15="",$P$15="",$R$15="")</formula>
    </cfRule>
  </conditionalFormatting>
  <conditionalFormatting sqref="EA28:EC28">
    <cfRule type="expression" dxfId="436" priority="161">
      <formula>$E$28=""</formula>
    </cfRule>
  </conditionalFormatting>
  <conditionalFormatting sqref="ED28:EE28">
    <cfRule type="expression" dxfId="435" priority="160">
      <formula>$H$28=""</formula>
    </cfRule>
  </conditionalFormatting>
  <conditionalFormatting sqref="EK26:EP27">
    <cfRule type="expression" dxfId="434" priority="159">
      <formula>$O$26=""</formula>
    </cfRule>
  </conditionalFormatting>
  <conditionalFormatting sqref="EK28:EP28">
    <cfRule type="expression" dxfId="433" priority="158">
      <formula>$O$28=""</formula>
    </cfRule>
  </conditionalFormatting>
  <conditionalFormatting sqref="EB37:EE37">
    <cfRule type="expression" dxfId="432" priority="149">
      <formula>$F$37=""</formula>
    </cfRule>
  </conditionalFormatting>
  <conditionalFormatting sqref="EC27:EG27">
    <cfRule type="expression" dxfId="431" priority="162">
      <formula>AND($C$27="■その他",$G$27="")</formula>
    </cfRule>
  </conditionalFormatting>
  <conditionalFormatting sqref="EF33">
    <cfRule type="expression" dxfId="430" priority="156">
      <formula>AND($H$33="■有",$J$33="")</formula>
    </cfRule>
  </conditionalFormatting>
  <conditionalFormatting sqref="EB34:EE34">
    <cfRule type="expression" dxfId="429" priority="155">
      <formula>AND($H$33="■有",$F$34="")</formula>
    </cfRule>
  </conditionalFormatting>
  <conditionalFormatting sqref="EG34:EI34">
    <cfRule type="expression" dxfId="428" priority="154">
      <formula>AND($H$33="■有",$K$34="")</formula>
    </cfRule>
  </conditionalFormatting>
  <conditionalFormatting sqref="EL34:EP34">
    <cfRule type="expression" dxfId="427" priority="153">
      <formula>AND($H$33="■有",$P$34="")</formula>
    </cfRule>
  </conditionalFormatting>
  <conditionalFormatting sqref="EG37:EI37">
    <cfRule type="expression" dxfId="426" priority="148">
      <formula>AND($F$37&lt;&gt;"同居家族①と同じ",$F$37&lt;&gt;"同居家族②と同じ",$F$37="")</formula>
    </cfRule>
  </conditionalFormatting>
  <conditionalFormatting sqref="EL37:EP37">
    <cfRule type="expression" dxfId="425" priority="147">
      <formula>AND($F$37&lt;&gt;"同居家族①と同じ",$F$37&lt;&gt;"同居家族②と同じ",$P$37="")</formula>
    </cfRule>
  </conditionalFormatting>
  <conditionalFormatting sqref="EJ52:EN52">
    <cfRule type="expression" dxfId="424" priority="142">
      <formula>AND($J$52="■有",$N$52="")</formula>
    </cfRule>
  </conditionalFormatting>
  <conditionalFormatting sqref="EB55:EE55">
    <cfRule type="expression" dxfId="423" priority="139">
      <formula>$F$55=""</formula>
    </cfRule>
  </conditionalFormatting>
  <conditionalFormatting sqref="EG39:EI39">
    <cfRule type="expression" dxfId="422" priority="138">
      <formula>AND($F$39&lt;&gt;"",$F$39&lt;&gt;"同居家族①と同じ",$F$39&lt;&gt;"同居家族②と同じ",$K$39="")</formula>
    </cfRule>
  </conditionalFormatting>
  <conditionalFormatting sqref="EL39:EP39">
    <cfRule type="expression" dxfId="421" priority="137">
      <formula>AND($F$39&lt;&gt;"",$F$39&lt;&gt;"同居家族①と同じ",$F$39&lt;&gt;"同居家族②と同じ",$P$39="")</formula>
    </cfRule>
  </conditionalFormatting>
  <conditionalFormatting sqref="EB63:EF63">
    <cfRule type="expression" dxfId="420" priority="134">
      <formula>$F$63=""</formula>
    </cfRule>
  </conditionalFormatting>
  <conditionalFormatting sqref="EL63:EP63">
    <cfRule type="expression" dxfId="419" priority="133">
      <formula>$P$63=""</formula>
    </cfRule>
  </conditionalFormatting>
  <conditionalFormatting sqref="EA48:EO48">
    <cfRule type="expression" dxfId="418" priority="145">
      <formula>AND($A$48="■その他",$E$48="")</formula>
    </cfRule>
  </conditionalFormatting>
  <conditionalFormatting sqref="FF4:FK4">
    <cfRule type="expression" dxfId="417" priority="132">
      <formula>$O$4=""</formula>
    </cfRule>
  </conditionalFormatting>
  <conditionalFormatting sqref="EW5:FE5">
    <cfRule type="expression" dxfId="416" priority="131">
      <formula>$F$5=""</formula>
    </cfRule>
  </conditionalFormatting>
  <conditionalFormatting sqref="EW6:FE6">
    <cfRule type="expression" dxfId="415" priority="130">
      <formula>$F$6=""</formula>
    </cfRule>
  </conditionalFormatting>
  <conditionalFormatting sqref="EW7:FE7">
    <cfRule type="expression" dxfId="414" priority="129">
      <formula>$F$7=""</formula>
    </cfRule>
  </conditionalFormatting>
  <conditionalFormatting sqref="EW8:EZ8">
    <cfRule type="expression" dxfId="413" priority="127">
      <formula>$F$8=""</formula>
    </cfRule>
  </conditionalFormatting>
  <conditionalFormatting sqref="ET9:EZ9">
    <cfRule type="expression" dxfId="412" priority="126">
      <formula>$C$9=""</formula>
    </cfRule>
  </conditionalFormatting>
  <conditionalFormatting sqref="FF8:FK9">
    <cfRule type="expression" dxfId="411" priority="125">
      <formula>$O$8=""</formula>
    </cfRule>
  </conditionalFormatting>
  <conditionalFormatting sqref="ET10:FB10">
    <cfRule type="expression" dxfId="410" priority="124">
      <formula>$C$10=""</formula>
    </cfRule>
  </conditionalFormatting>
  <conditionalFormatting sqref="FE10:FF10">
    <cfRule type="expression" dxfId="409" priority="123">
      <formula>$N$10=""</formula>
    </cfRule>
  </conditionalFormatting>
  <conditionalFormatting sqref="EW15 FB14">
    <cfRule type="expression" dxfId="408" priority="122">
      <formula>AND($F$15="",$K$14="")</formula>
    </cfRule>
  </conditionalFormatting>
  <conditionalFormatting sqref="FC15:FK15">
    <cfRule type="expression" dxfId="407" priority="121">
      <formula>AND($K$14&lt;&gt;"",$L$15="",$P$15="",$R$15="")</formula>
    </cfRule>
  </conditionalFormatting>
  <conditionalFormatting sqref="EV28:EX28">
    <cfRule type="expression" dxfId="406" priority="117">
      <formula>$E$28=""</formula>
    </cfRule>
  </conditionalFormatting>
  <conditionalFormatting sqref="EY28:EZ28">
    <cfRule type="expression" dxfId="405" priority="116">
      <formula>$H$28=""</formula>
    </cfRule>
  </conditionalFormatting>
  <conditionalFormatting sqref="FF26:FK27">
    <cfRule type="expression" dxfId="404" priority="115">
      <formula>$O$26=""</formula>
    </cfRule>
  </conditionalFormatting>
  <conditionalFormatting sqref="FF28:FK28">
    <cfRule type="expression" dxfId="403" priority="114">
      <formula>$O$28=""</formula>
    </cfRule>
  </conditionalFormatting>
  <conditionalFormatting sqref="EW37:EZ37">
    <cfRule type="expression" dxfId="402" priority="105">
      <formula>$F$37=""</formula>
    </cfRule>
  </conditionalFormatting>
  <conditionalFormatting sqref="EX27:FB27">
    <cfRule type="expression" dxfId="401" priority="118">
      <formula>AND($C$27="■その他",$G$27="")</formula>
    </cfRule>
  </conditionalFormatting>
  <conditionalFormatting sqref="FA33">
    <cfRule type="expression" dxfId="400" priority="112">
      <formula>AND($H$33="■有",$J$33="")</formula>
    </cfRule>
  </conditionalFormatting>
  <conditionalFormatting sqref="EW34:EZ34">
    <cfRule type="expression" dxfId="399" priority="111">
      <formula>AND($H$33="■有",$F$34="")</formula>
    </cfRule>
  </conditionalFormatting>
  <conditionalFormatting sqref="FB34:FD34">
    <cfRule type="expression" dxfId="398" priority="110">
      <formula>AND($H$33="■有",$K$34="")</formula>
    </cfRule>
  </conditionalFormatting>
  <conditionalFormatting sqref="FG34:FK34">
    <cfRule type="expression" dxfId="397" priority="109">
      <formula>AND($H$33="■有",$P$34="")</formula>
    </cfRule>
  </conditionalFormatting>
  <conditionalFormatting sqref="FB37:FD37">
    <cfRule type="expression" dxfId="396" priority="104">
      <formula>AND($F$37&lt;&gt;"同居家族①と同じ",$F$37&lt;&gt;"同居家族②と同じ",$F$37="")</formula>
    </cfRule>
  </conditionalFormatting>
  <conditionalFormatting sqref="FG37:FK37">
    <cfRule type="expression" dxfId="395" priority="103">
      <formula>AND($F$37&lt;&gt;"同居家族①と同じ",$F$37&lt;&gt;"同居家族②と同じ",$P$37="")</formula>
    </cfRule>
  </conditionalFormatting>
  <conditionalFormatting sqref="FE52:FI52">
    <cfRule type="expression" dxfId="394" priority="98">
      <formula>AND($J$52="■有",$N$52="")</formula>
    </cfRule>
  </conditionalFormatting>
  <conditionalFormatting sqref="EW55:EZ55">
    <cfRule type="expression" dxfId="393" priority="95">
      <formula>$F$55=""</formula>
    </cfRule>
  </conditionalFormatting>
  <conditionalFormatting sqref="FB39:FD39">
    <cfRule type="expression" dxfId="392" priority="94">
      <formula>AND($F$39&lt;&gt;"",$F$39&lt;&gt;"同居家族①と同じ",$F$39&lt;&gt;"同居家族②と同じ",$K$39="")</formula>
    </cfRule>
  </conditionalFormatting>
  <conditionalFormatting sqref="FG39:FK39">
    <cfRule type="expression" dxfId="391" priority="93">
      <formula>AND($F$39&lt;&gt;"",$F$39&lt;&gt;"同居家族①と同じ",$F$39&lt;&gt;"同居家族②と同じ",$P$39="")</formula>
    </cfRule>
  </conditionalFormatting>
  <conditionalFormatting sqref="EW63:FA63">
    <cfRule type="expression" dxfId="390" priority="90">
      <formula>$F$63=""</formula>
    </cfRule>
  </conditionalFormatting>
  <conditionalFormatting sqref="FG63:FK63">
    <cfRule type="expression" dxfId="389" priority="89">
      <formula>$P$63=""</formula>
    </cfRule>
  </conditionalFormatting>
  <conditionalFormatting sqref="EV48:FJ48">
    <cfRule type="expression" dxfId="388" priority="101">
      <formula>AND($A$48="■その他",$E$48="")</formula>
    </cfRule>
  </conditionalFormatting>
  <conditionalFormatting sqref="GA4:GF4">
    <cfRule type="expression" dxfId="387" priority="88">
      <formula>$O$4=""</formula>
    </cfRule>
  </conditionalFormatting>
  <conditionalFormatting sqref="FR5:FZ5">
    <cfRule type="expression" dxfId="386" priority="87">
      <formula>$F$5=""</formula>
    </cfRule>
  </conditionalFormatting>
  <conditionalFormatting sqref="FR6:FZ6">
    <cfRule type="expression" dxfId="385" priority="86">
      <formula>$F$6=""</formula>
    </cfRule>
  </conditionalFormatting>
  <conditionalFormatting sqref="FR7:FZ7">
    <cfRule type="expression" dxfId="384" priority="85">
      <formula>$F$7=""</formula>
    </cfRule>
  </conditionalFormatting>
  <conditionalFormatting sqref="FR8:FU8">
    <cfRule type="expression" dxfId="383" priority="83">
      <formula>$F$8=""</formula>
    </cfRule>
  </conditionalFormatting>
  <conditionalFormatting sqref="FO9:FU9">
    <cfRule type="expression" dxfId="382" priority="82">
      <formula>$C$9=""</formula>
    </cfRule>
  </conditionalFormatting>
  <conditionalFormatting sqref="GA8:GF9">
    <cfRule type="expression" dxfId="381" priority="81">
      <formula>$O$8=""</formula>
    </cfRule>
  </conditionalFormatting>
  <conditionalFormatting sqref="FO10:FW10">
    <cfRule type="expression" dxfId="380" priority="80">
      <formula>$C$10=""</formula>
    </cfRule>
  </conditionalFormatting>
  <conditionalFormatting sqref="FZ10:GA10">
    <cfRule type="expression" dxfId="379" priority="79">
      <formula>$N$10=""</formula>
    </cfRule>
  </conditionalFormatting>
  <conditionalFormatting sqref="FR15 FW14">
    <cfRule type="expression" dxfId="378" priority="78">
      <formula>AND($F$15="",$K$14="")</formula>
    </cfRule>
  </conditionalFormatting>
  <conditionalFormatting sqref="FX15:GF15">
    <cfRule type="expression" dxfId="377" priority="77">
      <formula>AND($K$14&lt;&gt;"",$L$15="",$P$15="",$R$15="")</formula>
    </cfRule>
  </conditionalFormatting>
  <conditionalFormatting sqref="FQ28:FS28">
    <cfRule type="expression" dxfId="376" priority="73">
      <formula>$E$28=""</formula>
    </cfRule>
  </conditionalFormatting>
  <conditionalFormatting sqref="FT28:FU28">
    <cfRule type="expression" dxfId="375" priority="72">
      <formula>$H$28=""</formula>
    </cfRule>
  </conditionalFormatting>
  <conditionalFormatting sqref="GA26:GF27">
    <cfRule type="expression" dxfId="374" priority="71">
      <formula>$O$26=""</formula>
    </cfRule>
  </conditionalFormatting>
  <conditionalFormatting sqref="GA28:GF28">
    <cfRule type="expression" dxfId="373" priority="70">
      <formula>$O$28=""</formula>
    </cfRule>
  </conditionalFormatting>
  <conditionalFormatting sqref="FR37:FU37">
    <cfRule type="expression" dxfId="372" priority="61">
      <formula>$F$37=""</formula>
    </cfRule>
  </conditionalFormatting>
  <conditionalFormatting sqref="FS27:FW27">
    <cfRule type="expression" dxfId="371" priority="74">
      <formula>AND($C$27="■その他",$G$27="")</formula>
    </cfRule>
  </conditionalFormatting>
  <conditionalFormatting sqref="FV33">
    <cfRule type="expression" dxfId="370" priority="68">
      <formula>AND($H$33="■有",$J$33="")</formula>
    </cfRule>
  </conditionalFormatting>
  <conditionalFormatting sqref="FR34:FU34">
    <cfRule type="expression" dxfId="369" priority="67">
      <formula>AND($H$33="■有",$F$34="")</formula>
    </cfRule>
  </conditionalFormatting>
  <conditionalFormatting sqref="FW34:FY34">
    <cfRule type="expression" dxfId="368" priority="66">
      <formula>AND($H$33="■有",$K$34="")</formula>
    </cfRule>
  </conditionalFormatting>
  <conditionalFormatting sqref="GB34:GF34">
    <cfRule type="expression" dxfId="367" priority="65">
      <formula>AND($H$33="■有",$P$34="")</formula>
    </cfRule>
  </conditionalFormatting>
  <conditionalFormatting sqref="FW37:FY37">
    <cfRule type="expression" dxfId="366" priority="60">
      <formula>AND($F$37&lt;&gt;"同居家族①と同じ",$F$37&lt;&gt;"同居家族②と同じ",$F$37="")</formula>
    </cfRule>
  </conditionalFormatting>
  <conditionalFormatting sqref="GB37:GF37">
    <cfRule type="expression" dxfId="365" priority="59">
      <formula>AND($F$37&lt;&gt;"同居家族①と同じ",$F$37&lt;&gt;"同居家族②と同じ",$P$37="")</formula>
    </cfRule>
  </conditionalFormatting>
  <conditionalFormatting sqref="FZ52:GD52">
    <cfRule type="expression" dxfId="364" priority="54">
      <formula>AND($J$52="■有",$N$52="")</formula>
    </cfRule>
  </conditionalFormatting>
  <conditionalFormatting sqref="FR55:FU55">
    <cfRule type="expression" dxfId="363" priority="51">
      <formula>$F$55=""</formula>
    </cfRule>
  </conditionalFormatting>
  <conditionalFormatting sqref="FW39:FY39">
    <cfRule type="expression" dxfId="362" priority="50">
      <formula>AND($F$39&lt;&gt;"",$F$39&lt;&gt;"同居家族①と同じ",$F$39&lt;&gt;"同居家族②と同じ",$K$39="")</formula>
    </cfRule>
  </conditionalFormatting>
  <conditionalFormatting sqref="GB39:GF39">
    <cfRule type="expression" dxfId="361" priority="49">
      <formula>AND($F$39&lt;&gt;"",$F$39&lt;&gt;"同居家族①と同じ",$F$39&lt;&gt;"同居家族②と同じ",$P$39="")</formula>
    </cfRule>
  </conditionalFormatting>
  <conditionalFormatting sqref="FR63:FV63">
    <cfRule type="expression" dxfId="360" priority="46">
      <formula>$F$63=""</formula>
    </cfRule>
  </conditionalFormatting>
  <conditionalFormatting sqref="GB63:GF63">
    <cfRule type="expression" dxfId="359" priority="45">
      <formula>$P$63=""</formula>
    </cfRule>
  </conditionalFormatting>
  <conditionalFormatting sqref="FQ48:GE48">
    <cfRule type="expression" dxfId="358" priority="57">
      <formula>AND($A$48="■その他",$E$48="")</formula>
    </cfRule>
  </conditionalFormatting>
  <conditionalFormatting sqref="GV4:HA4">
    <cfRule type="expression" dxfId="357" priority="44">
      <formula>$O$4=""</formula>
    </cfRule>
  </conditionalFormatting>
  <conditionalFormatting sqref="GM5:GU5">
    <cfRule type="expression" dxfId="356" priority="43">
      <formula>$F$5=""</formula>
    </cfRule>
  </conditionalFormatting>
  <conditionalFormatting sqref="GM6:GU6">
    <cfRule type="expression" dxfId="355" priority="42">
      <formula>$F$6=""</formula>
    </cfRule>
  </conditionalFormatting>
  <conditionalFormatting sqref="GM7:GU7">
    <cfRule type="expression" dxfId="354" priority="41">
      <formula>$F$7=""</formula>
    </cfRule>
  </conditionalFormatting>
  <conditionalFormatting sqref="GM8:GP8">
    <cfRule type="expression" dxfId="353" priority="39">
      <formula>$F$8=""</formula>
    </cfRule>
  </conditionalFormatting>
  <conditionalFormatting sqref="GJ9:GP9">
    <cfRule type="expression" dxfId="352" priority="38">
      <formula>$C$9=""</formula>
    </cfRule>
  </conditionalFormatting>
  <conditionalFormatting sqref="GV8:HA9">
    <cfRule type="expression" dxfId="351" priority="37">
      <formula>$O$8=""</formula>
    </cfRule>
  </conditionalFormatting>
  <conditionalFormatting sqref="GJ10:GR10">
    <cfRule type="expression" dxfId="350" priority="36">
      <formula>$C$10=""</formula>
    </cfRule>
  </conditionalFormatting>
  <conditionalFormatting sqref="GU10:GV10">
    <cfRule type="expression" dxfId="349" priority="35">
      <formula>$N$10=""</formula>
    </cfRule>
  </conditionalFormatting>
  <conditionalFormatting sqref="GM15 GR14">
    <cfRule type="expression" dxfId="348" priority="34">
      <formula>AND($F$15="",$K$14="")</formula>
    </cfRule>
  </conditionalFormatting>
  <conditionalFormatting sqref="GS15:HA15">
    <cfRule type="expression" dxfId="347" priority="33">
      <formula>AND($K$14&lt;&gt;"",$L$15="",$P$15="",$R$15="")</formula>
    </cfRule>
  </conditionalFormatting>
  <conditionalFormatting sqref="GL28:GN28">
    <cfRule type="expression" dxfId="346" priority="29">
      <formula>$E$28=""</formula>
    </cfRule>
  </conditionalFormatting>
  <conditionalFormatting sqref="GO28:GP28">
    <cfRule type="expression" dxfId="345" priority="28">
      <formula>$H$28=""</formula>
    </cfRule>
  </conditionalFormatting>
  <conditionalFormatting sqref="GV26:HA27">
    <cfRule type="expression" dxfId="344" priority="27">
      <formula>$O$26=""</formula>
    </cfRule>
  </conditionalFormatting>
  <conditionalFormatting sqref="GV28:HA28">
    <cfRule type="expression" dxfId="343" priority="26">
      <formula>$O$28=""</formula>
    </cfRule>
  </conditionalFormatting>
  <conditionalFormatting sqref="GM37:GP37">
    <cfRule type="expression" dxfId="342" priority="17">
      <formula>$F$37=""</formula>
    </cfRule>
  </conditionalFormatting>
  <conditionalFormatting sqref="GN27:GR27">
    <cfRule type="expression" dxfId="341" priority="30">
      <formula>AND($C$27="■その他",$G$27="")</formula>
    </cfRule>
  </conditionalFormatting>
  <conditionalFormatting sqref="GQ33">
    <cfRule type="expression" dxfId="340" priority="24">
      <formula>AND($H$33="■有",$J$33="")</formula>
    </cfRule>
  </conditionalFormatting>
  <conditionalFormatting sqref="GM34:GP34">
    <cfRule type="expression" dxfId="339" priority="23">
      <formula>AND($H$33="■有",$F$34="")</formula>
    </cfRule>
  </conditionalFormatting>
  <conditionalFormatting sqref="GR34:GT34">
    <cfRule type="expression" dxfId="338" priority="22">
      <formula>AND($H$33="■有",$K$34="")</formula>
    </cfRule>
  </conditionalFormatting>
  <conditionalFormatting sqref="GW34:HA34">
    <cfRule type="expression" dxfId="337" priority="21">
      <formula>AND($H$33="■有",$P$34="")</formula>
    </cfRule>
  </conditionalFormatting>
  <conditionalFormatting sqref="GR37:GT37">
    <cfRule type="expression" dxfId="336" priority="16">
      <formula>AND($F$37&lt;&gt;"同居家族①と同じ",$F$37&lt;&gt;"同居家族②と同じ",$F$37="")</formula>
    </cfRule>
  </conditionalFormatting>
  <conditionalFormatting sqref="GW37:HA37">
    <cfRule type="expression" dxfId="335" priority="15">
      <formula>AND($F$37&lt;&gt;"同居家族①と同じ",$F$37&lt;&gt;"同居家族②と同じ",$P$37="")</formula>
    </cfRule>
  </conditionalFormatting>
  <conditionalFormatting sqref="GU52:GY52">
    <cfRule type="expression" dxfId="334" priority="10">
      <formula>AND($J$52="■有",$N$52="")</formula>
    </cfRule>
  </conditionalFormatting>
  <conditionalFormatting sqref="GM55:GP55">
    <cfRule type="expression" dxfId="333" priority="7">
      <formula>$F$55=""</formula>
    </cfRule>
  </conditionalFormatting>
  <conditionalFormatting sqref="GR39:GT39">
    <cfRule type="expression" dxfId="332" priority="6">
      <formula>AND($F$39&lt;&gt;"",$F$39&lt;&gt;"同居家族①と同じ",$F$39&lt;&gt;"同居家族②と同じ",$K$39="")</formula>
    </cfRule>
  </conditionalFormatting>
  <conditionalFormatting sqref="GW39:HA39">
    <cfRule type="expression" dxfId="331" priority="5">
      <formula>AND($F$39&lt;&gt;"",$F$39&lt;&gt;"同居家族①と同じ",$F$39&lt;&gt;"同居家族②と同じ",$P$39="")</formula>
    </cfRule>
  </conditionalFormatting>
  <conditionalFormatting sqref="GM63:GQ63">
    <cfRule type="expression" dxfId="330" priority="2">
      <formula>$F$63=""</formula>
    </cfRule>
  </conditionalFormatting>
  <conditionalFormatting sqref="GW63:HA63">
    <cfRule type="expression" dxfId="329" priority="1">
      <formula>$P$63=""</formula>
    </cfRule>
  </conditionalFormatting>
  <conditionalFormatting sqref="GL48:GZ48">
    <cfRule type="expression" dxfId="328"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F4C3BC48-4B61-4E5F-B21F-46B4127D4EB3}">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A45E2C6F-A103-44E8-B9BC-42D41AAA6FA3}">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DB23BBD7-C84C-4397-ACCB-36CFEA94B39B}">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788F342A-ABBF-42B8-9ADF-2DD367C1F390}">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BC1C8E2F-B281-4C2C-B5CC-2BF80E8D582A}">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C9CEB36B-9AE9-44E8-82F4-A26586B501E1}">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51FE5A57-8338-4F4C-BD8E-6C3FF575C13C}">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7F102048-87BE-49F4-BACE-AAA39ECD06D0}">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4ACA11EE-ED05-4C79-80B7-60F639FB0E90}">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26F267FB-4E8B-4A91-8CB5-AC898F9810E3}">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57FDC492-2993-43DB-9C65-8975E4E541EE}">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F32B6433-94EE-4666-9D99-DCA92CF854C2}">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E2DE53E2-5B15-492E-A239-758A1C92E2EA}">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BCC415A3-2ECD-412E-BBFF-2BC42DC3032B}">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5AD5-8653-43F3-A54B-A0D79E7A3600}">
  <dimension ref="A1:HB78"/>
  <sheetViews>
    <sheetView view="pageBreakPreview" zoomScale="40" zoomScaleNormal="55" zoomScaleSheetLayoutView="40" workbookViewId="0">
      <selection activeCell="GV4" sqref="GV4:HA4"/>
    </sheetView>
  </sheetViews>
  <sheetFormatPr defaultRowHeight="18.75"/>
  <cols>
    <col min="1" max="1" width="9.375" customWidth="1"/>
    <col min="2" max="2" width="3.5" customWidth="1"/>
    <col min="3" max="4" width="2.875" customWidth="1"/>
    <col min="5" max="5" width="3.375" customWidth="1"/>
    <col min="6" max="6" width="7" customWidth="1"/>
    <col min="7" max="7" width="2.75" style="82" customWidth="1"/>
    <col min="8" max="8" width="7" customWidth="1"/>
    <col min="9" max="9" width="3.375" customWidth="1"/>
    <col min="10" max="10" width="8.75" customWidth="1"/>
    <col min="11" max="11" width="4.25" style="82" customWidth="1"/>
    <col min="12" max="12" width="7.5" customWidth="1"/>
    <col min="13" max="13" width="2.875" customWidth="1"/>
    <col min="14" max="14" width="6.375" customWidth="1"/>
    <col min="15" max="15" width="5.5" customWidth="1"/>
    <col min="16" max="16" width="7.875" customWidth="1"/>
    <col min="17" max="17" width="5.375" customWidth="1"/>
    <col min="18" max="18" width="4.375" customWidth="1"/>
    <col min="19" max="19" width="3" customWidth="1"/>
    <col min="20" max="20" width="8.625" customWidth="1"/>
    <col min="21" max="21" width="3.875" customWidth="1"/>
    <col min="22" max="22" width="9.375" customWidth="1"/>
    <col min="23" max="23" width="3.5" customWidth="1"/>
    <col min="24" max="25" width="2.875" customWidth="1"/>
    <col min="26" max="26" width="3.375" customWidth="1"/>
    <col min="27" max="27" width="7" customWidth="1"/>
    <col min="28" max="28" width="2.75" style="82" customWidth="1"/>
    <col min="29" max="29" width="7" customWidth="1"/>
    <col min="30" max="30" width="3.375" customWidth="1"/>
    <col min="31" max="31" width="8.75" customWidth="1"/>
    <col min="32" max="32" width="4.25" style="82" customWidth="1"/>
    <col min="33" max="33" width="7.5" customWidth="1"/>
    <col min="34" max="34" width="2.875" customWidth="1"/>
    <col min="35" max="35" width="6.375" customWidth="1"/>
    <col min="36" max="36" width="5.5" customWidth="1"/>
    <col min="37" max="37" width="7.875" customWidth="1"/>
    <col min="38" max="38" width="5.375" customWidth="1"/>
    <col min="39" max="39" width="4.375" customWidth="1"/>
    <col min="40" max="40" width="3" customWidth="1"/>
    <col min="41" max="41" width="8.625" customWidth="1"/>
    <col min="42" max="42" width="3.875" customWidth="1"/>
    <col min="43" max="43" width="9.375" customWidth="1"/>
    <col min="44" max="44" width="3.5" customWidth="1"/>
    <col min="45" max="46" width="2.875" customWidth="1"/>
    <col min="47" max="47" width="3.375" customWidth="1"/>
    <col min="48" max="48" width="7" customWidth="1"/>
    <col min="49" max="49" width="2.75" style="82" customWidth="1"/>
    <col min="50" max="50" width="7" customWidth="1"/>
    <col min="51" max="51" width="3.375" customWidth="1"/>
    <col min="52" max="52" width="8.75" customWidth="1"/>
    <col min="53" max="53" width="4.25" style="82" customWidth="1"/>
    <col min="54" max="54" width="7.5" customWidth="1"/>
    <col min="55" max="55" width="2.875" customWidth="1"/>
    <col min="56" max="56" width="6.375" customWidth="1"/>
    <col min="57" max="57" width="5.5" customWidth="1"/>
    <col min="58" max="58" width="7.875" customWidth="1"/>
    <col min="59" max="59" width="5.375" customWidth="1"/>
    <col min="60" max="60" width="4.375" customWidth="1"/>
    <col min="61" max="61" width="3" customWidth="1"/>
    <col min="62" max="62" width="8.625" customWidth="1"/>
    <col min="63" max="63" width="3.875" customWidth="1"/>
    <col min="64" max="64" width="9.375" customWidth="1"/>
    <col min="65" max="65" width="3.5" customWidth="1"/>
    <col min="66" max="67" width="2.875" customWidth="1"/>
    <col min="68" max="68" width="3.375" customWidth="1"/>
    <col min="69" max="69" width="7" customWidth="1"/>
    <col min="70" max="70" width="2.75" style="82" customWidth="1"/>
    <col min="71" max="71" width="7" customWidth="1"/>
    <col min="72" max="72" width="3.375" customWidth="1"/>
    <col min="73" max="73" width="8.75" customWidth="1"/>
    <col min="74" max="74" width="4.25" style="82" customWidth="1"/>
    <col min="75" max="75" width="7.5" customWidth="1"/>
    <col min="76" max="76" width="2.875" customWidth="1"/>
    <col min="77" max="77" width="6.375" customWidth="1"/>
    <col min="78" max="78" width="5.5" customWidth="1"/>
    <col min="79" max="79" width="7.875" customWidth="1"/>
    <col min="80" max="80" width="5.375" customWidth="1"/>
    <col min="81" max="81" width="4.375" customWidth="1"/>
    <col min="82" max="82" width="3" customWidth="1"/>
    <col min="83" max="83" width="8.625" customWidth="1"/>
    <col min="84" max="84" width="3.875" customWidth="1"/>
    <col min="85" max="85" width="9.375" customWidth="1"/>
    <col min="86" max="86" width="3.5" customWidth="1"/>
    <col min="87" max="88" width="2.875" customWidth="1"/>
    <col min="89" max="89" width="3.375" customWidth="1"/>
    <col min="90" max="90" width="7" customWidth="1"/>
    <col min="91" max="91" width="2.75" style="82" customWidth="1"/>
    <col min="92" max="92" width="7" customWidth="1"/>
    <col min="93" max="93" width="3.375" customWidth="1"/>
    <col min="94" max="94" width="8.75" customWidth="1"/>
    <col min="95" max="95" width="4.25" style="82" customWidth="1"/>
    <col min="96" max="96" width="7.5" customWidth="1"/>
    <col min="97" max="97" width="2.875" customWidth="1"/>
    <col min="98" max="98" width="6.375" customWidth="1"/>
    <col min="99" max="99" width="5.5" customWidth="1"/>
    <col min="100" max="100" width="7.875" customWidth="1"/>
    <col min="101" max="101" width="5.375" customWidth="1"/>
    <col min="102" max="102" width="4.375" customWidth="1"/>
    <col min="103" max="103" width="3" customWidth="1"/>
    <col min="104" max="104" width="8.625" customWidth="1"/>
    <col min="105" max="105" width="3.875" customWidth="1"/>
    <col min="106" max="106" width="9.375" customWidth="1"/>
    <col min="107" max="107" width="3.5" customWidth="1"/>
    <col min="108" max="109" width="2.875" customWidth="1"/>
    <col min="110" max="110" width="3.375" customWidth="1"/>
    <col min="111" max="111" width="7" customWidth="1"/>
    <col min="112" max="112" width="2.75" style="82" customWidth="1"/>
    <col min="113" max="113" width="7" customWidth="1"/>
    <col min="114" max="114" width="3.375" customWidth="1"/>
    <col min="115" max="115" width="8.75" customWidth="1"/>
    <col min="116" max="116" width="4.25" style="82" customWidth="1"/>
    <col min="117" max="117" width="7.5" customWidth="1"/>
    <col min="118" max="118" width="2.875" customWidth="1"/>
    <col min="119" max="119" width="6.375" customWidth="1"/>
    <col min="120" max="120" width="5.5" customWidth="1"/>
    <col min="121" max="121" width="7.875" customWidth="1"/>
    <col min="122" max="122" width="5.375" customWidth="1"/>
    <col min="123" max="123" width="4.375" customWidth="1"/>
    <col min="124" max="124" width="3" customWidth="1"/>
    <col min="125" max="125" width="8.625" customWidth="1"/>
    <col min="126" max="126" width="3.875" customWidth="1"/>
    <col min="127" max="127" width="9.375" customWidth="1"/>
    <col min="128" max="128" width="3.5" customWidth="1"/>
    <col min="129" max="130" width="2.875" customWidth="1"/>
    <col min="131" max="131" width="3.375" customWidth="1"/>
    <col min="132" max="132" width="7" customWidth="1"/>
    <col min="133" max="133" width="2.75" style="82" customWidth="1"/>
    <col min="134" max="134" width="7" customWidth="1"/>
    <col min="135" max="135" width="3.375" customWidth="1"/>
    <col min="136" max="136" width="8.75" customWidth="1"/>
    <col min="137" max="137" width="4.25" style="82" customWidth="1"/>
    <col min="138" max="138" width="7.5" customWidth="1"/>
    <col min="139" max="139" width="2.875" customWidth="1"/>
    <col min="140" max="140" width="6.375" customWidth="1"/>
    <col min="141" max="141" width="5.5" customWidth="1"/>
    <col min="142" max="142" width="7.875" customWidth="1"/>
    <col min="143" max="143" width="5.375" customWidth="1"/>
    <col min="144" max="144" width="4.375" customWidth="1"/>
    <col min="145" max="145" width="3" customWidth="1"/>
    <col min="146" max="146" width="8.625" customWidth="1"/>
    <col min="147" max="147" width="3.875" customWidth="1"/>
    <col min="148" max="148" width="9.375" customWidth="1"/>
    <col min="149" max="149" width="3.5" customWidth="1"/>
    <col min="150" max="151" width="2.875" customWidth="1"/>
    <col min="152" max="152" width="3.375" customWidth="1"/>
    <col min="153" max="153" width="7" customWidth="1"/>
    <col min="154" max="154" width="2.75" style="82" customWidth="1"/>
    <col min="155" max="155" width="7" customWidth="1"/>
    <col min="156" max="156" width="3.375" customWidth="1"/>
    <col min="157" max="157" width="8.75" customWidth="1"/>
    <col min="158" max="158" width="4.25" style="82" customWidth="1"/>
    <col min="159" max="159" width="7.5" customWidth="1"/>
    <col min="160" max="160" width="2.875" customWidth="1"/>
    <col min="161" max="161" width="6.375" customWidth="1"/>
    <col min="162" max="162" width="5.5" customWidth="1"/>
    <col min="163" max="163" width="7.875" customWidth="1"/>
    <col min="164" max="164" width="5.375" customWidth="1"/>
    <col min="165" max="165" width="4.375" customWidth="1"/>
    <col min="166" max="166" width="3" customWidth="1"/>
    <col min="167" max="167" width="8.625" customWidth="1"/>
    <col min="168" max="168" width="3.875" customWidth="1"/>
    <col min="169" max="169" width="9.375" customWidth="1"/>
    <col min="170" max="170" width="3.5" customWidth="1"/>
    <col min="171" max="172" width="2.875" customWidth="1"/>
    <col min="173" max="173" width="3.375" customWidth="1"/>
    <col min="174" max="174" width="7" customWidth="1"/>
    <col min="175" max="175" width="2.75" style="82" customWidth="1"/>
    <col min="176" max="176" width="7" customWidth="1"/>
    <col min="177" max="177" width="3.375" customWidth="1"/>
    <col min="178" max="178" width="8.75" customWidth="1"/>
    <col min="179" max="179" width="4.25" style="82" customWidth="1"/>
    <col min="180" max="180" width="7.5" customWidth="1"/>
    <col min="181" max="181" width="2.875" customWidth="1"/>
    <col min="182" max="182" width="6.375" customWidth="1"/>
    <col min="183" max="183" width="5.5" customWidth="1"/>
    <col min="184" max="184" width="7.875" customWidth="1"/>
    <col min="185" max="185" width="5.375" customWidth="1"/>
    <col min="186" max="186" width="4.375" customWidth="1"/>
    <col min="187" max="187" width="3" customWidth="1"/>
    <col min="188" max="188" width="8.625" customWidth="1"/>
    <col min="189" max="189" width="3.875" customWidth="1"/>
    <col min="190" max="190" width="9.375" customWidth="1"/>
    <col min="191" max="191" width="3.5" customWidth="1"/>
    <col min="192" max="193" width="2.875" customWidth="1"/>
    <col min="194" max="194" width="3.375" customWidth="1"/>
    <col min="195" max="195" width="7" customWidth="1"/>
    <col min="196" max="196" width="2.75" style="82" customWidth="1"/>
    <col min="197" max="197" width="7" customWidth="1"/>
    <col min="198" max="198" width="3.375" customWidth="1"/>
    <col min="199" max="199" width="8.75" customWidth="1"/>
    <col min="200" max="200" width="4.25" style="82" customWidth="1"/>
    <col min="201" max="201" width="7.5" customWidth="1"/>
    <col min="202" max="202" width="2.875" customWidth="1"/>
    <col min="203" max="203" width="6.375" customWidth="1"/>
    <col min="204" max="204" width="5.5" customWidth="1"/>
    <col min="205" max="205" width="7.875" customWidth="1"/>
    <col min="206" max="206" width="5.375" customWidth="1"/>
    <col min="207" max="207" width="4.375" customWidth="1"/>
    <col min="208" max="208" width="3" customWidth="1"/>
    <col min="209" max="209" width="8.625" customWidth="1"/>
    <col min="210" max="210" width="3.875" customWidth="1"/>
  </cols>
  <sheetData>
    <row r="1" spans="1:210" ht="32.25" customHeight="1" thickBot="1">
      <c r="A1" s="58">
        <v>91</v>
      </c>
      <c r="C1" s="274" t="s">
        <v>284</v>
      </c>
      <c r="D1" s="274"/>
      <c r="E1" s="274"/>
      <c r="F1" s="274"/>
      <c r="G1" s="274"/>
      <c r="H1" s="274"/>
      <c r="I1" s="274"/>
      <c r="J1" s="274"/>
      <c r="K1" s="274"/>
      <c r="L1" s="274"/>
      <c r="M1" s="274"/>
      <c r="N1" s="274"/>
      <c r="O1" s="274"/>
      <c r="P1" s="274"/>
      <c r="Q1" s="274"/>
      <c r="R1" s="274"/>
      <c r="S1" s="274"/>
      <c r="T1" s="274"/>
      <c r="U1" s="274"/>
      <c r="V1" s="58">
        <f>A1+1</f>
        <v>92</v>
      </c>
      <c r="X1" s="274" t="s">
        <v>284</v>
      </c>
      <c r="Y1" s="274"/>
      <c r="Z1" s="274"/>
      <c r="AA1" s="274"/>
      <c r="AB1" s="274"/>
      <c r="AC1" s="274"/>
      <c r="AD1" s="274"/>
      <c r="AE1" s="274"/>
      <c r="AF1" s="274"/>
      <c r="AG1" s="274"/>
      <c r="AH1" s="274"/>
      <c r="AI1" s="274"/>
      <c r="AJ1" s="274"/>
      <c r="AK1" s="274"/>
      <c r="AL1" s="274"/>
      <c r="AM1" s="274"/>
      <c r="AN1" s="274"/>
      <c r="AO1" s="274"/>
      <c r="AP1" s="274"/>
      <c r="AQ1" s="58">
        <f>V1+1</f>
        <v>93</v>
      </c>
      <c r="AS1" s="274" t="s">
        <v>284</v>
      </c>
      <c r="AT1" s="274"/>
      <c r="AU1" s="274"/>
      <c r="AV1" s="274"/>
      <c r="AW1" s="274"/>
      <c r="AX1" s="274"/>
      <c r="AY1" s="274"/>
      <c r="AZ1" s="274"/>
      <c r="BA1" s="274"/>
      <c r="BB1" s="274"/>
      <c r="BC1" s="274"/>
      <c r="BD1" s="274"/>
      <c r="BE1" s="274"/>
      <c r="BF1" s="274"/>
      <c r="BG1" s="274"/>
      <c r="BH1" s="274"/>
      <c r="BI1" s="274"/>
      <c r="BJ1" s="274"/>
      <c r="BK1" s="274"/>
      <c r="BL1" s="58">
        <f>AQ1+1</f>
        <v>94</v>
      </c>
      <c r="BN1" s="274" t="s">
        <v>284</v>
      </c>
      <c r="BO1" s="274"/>
      <c r="BP1" s="274"/>
      <c r="BQ1" s="274"/>
      <c r="BR1" s="274"/>
      <c r="BS1" s="274"/>
      <c r="BT1" s="274"/>
      <c r="BU1" s="274"/>
      <c r="BV1" s="274"/>
      <c r="BW1" s="274"/>
      <c r="BX1" s="274"/>
      <c r="BY1" s="274"/>
      <c r="BZ1" s="274"/>
      <c r="CA1" s="274"/>
      <c r="CB1" s="274"/>
      <c r="CC1" s="274"/>
      <c r="CD1" s="274"/>
      <c r="CE1" s="274"/>
      <c r="CF1" s="274"/>
      <c r="CG1" s="58">
        <f>BL1+1</f>
        <v>95</v>
      </c>
      <c r="CI1" s="274" t="s">
        <v>284</v>
      </c>
      <c r="CJ1" s="274"/>
      <c r="CK1" s="274"/>
      <c r="CL1" s="274"/>
      <c r="CM1" s="274"/>
      <c r="CN1" s="274"/>
      <c r="CO1" s="274"/>
      <c r="CP1" s="274"/>
      <c r="CQ1" s="274"/>
      <c r="CR1" s="274"/>
      <c r="CS1" s="274"/>
      <c r="CT1" s="274"/>
      <c r="CU1" s="274"/>
      <c r="CV1" s="274"/>
      <c r="CW1" s="274"/>
      <c r="CX1" s="274"/>
      <c r="CY1" s="274"/>
      <c r="CZ1" s="274"/>
      <c r="DA1" s="274"/>
      <c r="DB1" s="58">
        <f>CG1+1</f>
        <v>96</v>
      </c>
      <c r="DD1" s="274" t="s">
        <v>284</v>
      </c>
      <c r="DE1" s="274"/>
      <c r="DF1" s="274"/>
      <c r="DG1" s="274"/>
      <c r="DH1" s="274"/>
      <c r="DI1" s="274"/>
      <c r="DJ1" s="274"/>
      <c r="DK1" s="274"/>
      <c r="DL1" s="274"/>
      <c r="DM1" s="274"/>
      <c r="DN1" s="274"/>
      <c r="DO1" s="274"/>
      <c r="DP1" s="274"/>
      <c r="DQ1" s="274"/>
      <c r="DR1" s="274"/>
      <c r="DS1" s="274"/>
      <c r="DT1" s="274"/>
      <c r="DU1" s="274"/>
      <c r="DV1" s="274"/>
      <c r="DW1" s="58">
        <f>DB1+1</f>
        <v>97</v>
      </c>
      <c r="DY1" s="274" t="s">
        <v>284</v>
      </c>
      <c r="DZ1" s="274"/>
      <c r="EA1" s="274"/>
      <c r="EB1" s="274"/>
      <c r="EC1" s="274"/>
      <c r="ED1" s="274"/>
      <c r="EE1" s="274"/>
      <c r="EF1" s="274"/>
      <c r="EG1" s="274"/>
      <c r="EH1" s="274"/>
      <c r="EI1" s="274"/>
      <c r="EJ1" s="274"/>
      <c r="EK1" s="274"/>
      <c r="EL1" s="274"/>
      <c r="EM1" s="274"/>
      <c r="EN1" s="274"/>
      <c r="EO1" s="274"/>
      <c r="EP1" s="274"/>
      <c r="EQ1" s="274"/>
      <c r="ER1" s="58">
        <f>DW1+1</f>
        <v>98</v>
      </c>
      <c r="ET1" s="274" t="s">
        <v>284</v>
      </c>
      <c r="EU1" s="274"/>
      <c r="EV1" s="274"/>
      <c r="EW1" s="274"/>
      <c r="EX1" s="274"/>
      <c r="EY1" s="274"/>
      <c r="EZ1" s="274"/>
      <c r="FA1" s="274"/>
      <c r="FB1" s="274"/>
      <c r="FC1" s="274"/>
      <c r="FD1" s="274"/>
      <c r="FE1" s="274"/>
      <c r="FF1" s="274"/>
      <c r="FG1" s="274"/>
      <c r="FH1" s="274"/>
      <c r="FI1" s="274"/>
      <c r="FJ1" s="274"/>
      <c r="FK1" s="274"/>
      <c r="FL1" s="274"/>
      <c r="FM1" s="58">
        <f>ER1+1</f>
        <v>99</v>
      </c>
      <c r="FO1" s="274" t="s">
        <v>284</v>
      </c>
      <c r="FP1" s="274"/>
      <c r="FQ1" s="274"/>
      <c r="FR1" s="274"/>
      <c r="FS1" s="274"/>
      <c r="FT1" s="274"/>
      <c r="FU1" s="274"/>
      <c r="FV1" s="274"/>
      <c r="FW1" s="274"/>
      <c r="FX1" s="274"/>
      <c r="FY1" s="274"/>
      <c r="FZ1" s="274"/>
      <c r="GA1" s="274"/>
      <c r="GB1" s="274"/>
      <c r="GC1" s="274"/>
      <c r="GD1" s="274"/>
      <c r="GE1" s="274"/>
      <c r="GF1" s="274"/>
      <c r="GG1" s="274"/>
      <c r="GH1" s="58">
        <f>FM1+1</f>
        <v>100</v>
      </c>
      <c r="GJ1" s="274" t="s">
        <v>284</v>
      </c>
      <c r="GK1" s="274"/>
      <c r="GL1" s="274"/>
      <c r="GM1" s="274"/>
      <c r="GN1" s="274"/>
      <c r="GO1" s="274"/>
      <c r="GP1" s="274"/>
      <c r="GQ1" s="274"/>
      <c r="GR1" s="274"/>
      <c r="GS1" s="274"/>
      <c r="GT1" s="274"/>
      <c r="GU1" s="274"/>
      <c r="GV1" s="274"/>
      <c r="GW1" s="274"/>
      <c r="GX1" s="274"/>
      <c r="GY1" s="274"/>
      <c r="GZ1" s="274"/>
      <c r="HA1" s="274"/>
      <c r="HB1" s="274"/>
    </row>
    <row r="2" spans="1:210" ht="32.25" customHeight="1">
      <c r="C2" s="274"/>
      <c r="D2" s="274"/>
      <c r="E2" s="274"/>
      <c r="F2" s="274"/>
      <c r="G2" s="274"/>
      <c r="H2" s="274"/>
      <c r="I2" s="274"/>
      <c r="J2" s="274"/>
      <c r="K2" s="274"/>
      <c r="L2" s="274"/>
      <c r="M2" s="274"/>
      <c r="N2" s="274"/>
      <c r="O2" s="274"/>
      <c r="P2" s="274"/>
      <c r="Q2" s="274"/>
      <c r="R2" s="274"/>
      <c r="S2" s="274"/>
      <c r="T2" s="274"/>
      <c r="U2" s="274"/>
      <c r="X2" s="274"/>
      <c r="Y2" s="274"/>
      <c r="Z2" s="274"/>
      <c r="AA2" s="274"/>
      <c r="AB2" s="274"/>
      <c r="AC2" s="274"/>
      <c r="AD2" s="274"/>
      <c r="AE2" s="274"/>
      <c r="AF2" s="274"/>
      <c r="AG2" s="274"/>
      <c r="AH2" s="274"/>
      <c r="AI2" s="274"/>
      <c r="AJ2" s="274"/>
      <c r="AK2" s="274"/>
      <c r="AL2" s="274"/>
      <c r="AM2" s="274"/>
      <c r="AN2" s="274"/>
      <c r="AO2" s="274"/>
      <c r="AP2" s="274"/>
      <c r="AS2" s="274"/>
      <c r="AT2" s="274"/>
      <c r="AU2" s="274"/>
      <c r="AV2" s="274"/>
      <c r="AW2" s="274"/>
      <c r="AX2" s="274"/>
      <c r="AY2" s="274"/>
      <c r="AZ2" s="274"/>
      <c r="BA2" s="274"/>
      <c r="BB2" s="274"/>
      <c r="BC2" s="274"/>
      <c r="BD2" s="274"/>
      <c r="BE2" s="274"/>
      <c r="BF2" s="274"/>
      <c r="BG2" s="274"/>
      <c r="BH2" s="274"/>
      <c r="BI2" s="274"/>
      <c r="BJ2" s="274"/>
      <c r="BK2" s="274"/>
      <c r="BN2" s="274"/>
      <c r="BO2" s="274"/>
      <c r="BP2" s="274"/>
      <c r="BQ2" s="274"/>
      <c r="BR2" s="274"/>
      <c r="BS2" s="274"/>
      <c r="BT2" s="274"/>
      <c r="BU2" s="274"/>
      <c r="BV2" s="274"/>
      <c r="BW2" s="274"/>
      <c r="BX2" s="274"/>
      <c r="BY2" s="274"/>
      <c r="BZ2" s="274"/>
      <c r="CA2" s="274"/>
      <c r="CB2" s="274"/>
      <c r="CC2" s="274"/>
      <c r="CD2" s="274"/>
      <c r="CE2" s="274"/>
      <c r="CF2" s="274"/>
      <c r="CI2" s="274"/>
      <c r="CJ2" s="274"/>
      <c r="CK2" s="274"/>
      <c r="CL2" s="274"/>
      <c r="CM2" s="274"/>
      <c r="CN2" s="274"/>
      <c r="CO2" s="274"/>
      <c r="CP2" s="274"/>
      <c r="CQ2" s="274"/>
      <c r="CR2" s="274"/>
      <c r="CS2" s="274"/>
      <c r="CT2" s="274"/>
      <c r="CU2" s="274"/>
      <c r="CV2" s="274"/>
      <c r="CW2" s="274"/>
      <c r="CX2" s="274"/>
      <c r="CY2" s="274"/>
      <c r="CZ2" s="274"/>
      <c r="DA2" s="274"/>
      <c r="DD2" s="274"/>
      <c r="DE2" s="274"/>
      <c r="DF2" s="274"/>
      <c r="DG2" s="274"/>
      <c r="DH2" s="274"/>
      <c r="DI2" s="274"/>
      <c r="DJ2" s="274"/>
      <c r="DK2" s="274"/>
      <c r="DL2" s="274"/>
      <c r="DM2" s="274"/>
      <c r="DN2" s="274"/>
      <c r="DO2" s="274"/>
      <c r="DP2" s="274"/>
      <c r="DQ2" s="274"/>
      <c r="DR2" s="274"/>
      <c r="DS2" s="274"/>
      <c r="DT2" s="274"/>
      <c r="DU2" s="274"/>
      <c r="DV2" s="274"/>
      <c r="DY2" s="274"/>
      <c r="DZ2" s="274"/>
      <c r="EA2" s="274"/>
      <c r="EB2" s="274"/>
      <c r="EC2" s="274"/>
      <c r="ED2" s="274"/>
      <c r="EE2" s="274"/>
      <c r="EF2" s="274"/>
      <c r="EG2" s="274"/>
      <c r="EH2" s="274"/>
      <c r="EI2" s="274"/>
      <c r="EJ2" s="274"/>
      <c r="EK2" s="274"/>
      <c r="EL2" s="274"/>
      <c r="EM2" s="274"/>
      <c r="EN2" s="274"/>
      <c r="EO2" s="274"/>
      <c r="EP2" s="274"/>
      <c r="EQ2" s="274"/>
      <c r="ET2" s="274"/>
      <c r="EU2" s="274"/>
      <c r="EV2" s="274"/>
      <c r="EW2" s="274"/>
      <c r="EX2" s="274"/>
      <c r="EY2" s="274"/>
      <c r="EZ2" s="274"/>
      <c r="FA2" s="274"/>
      <c r="FB2" s="274"/>
      <c r="FC2" s="274"/>
      <c r="FD2" s="274"/>
      <c r="FE2" s="274"/>
      <c r="FF2" s="274"/>
      <c r="FG2" s="274"/>
      <c r="FH2" s="274"/>
      <c r="FI2" s="274"/>
      <c r="FJ2" s="274"/>
      <c r="FK2" s="274"/>
      <c r="FL2" s="274"/>
      <c r="FO2" s="274"/>
      <c r="FP2" s="274"/>
      <c r="FQ2" s="274"/>
      <c r="FR2" s="274"/>
      <c r="FS2" s="274"/>
      <c r="FT2" s="274"/>
      <c r="FU2" s="274"/>
      <c r="FV2" s="274"/>
      <c r="FW2" s="274"/>
      <c r="FX2" s="274"/>
      <c r="FY2" s="274"/>
      <c r="FZ2" s="274"/>
      <c r="GA2" s="274"/>
      <c r="GB2" s="274"/>
      <c r="GC2" s="274"/>
      <c r="GD2" s="274"/>
      <c r="GE2" s="274"/>
      <c r="GF2" s="274"/>
      <c r="GG2" s="274"/>
      <c r="GJ2" s="274"/>
      <c r="GK2" s="274"/>
      <c r="GL2" s="274"/>
      <c r="GM2" s="274"/>
      <c r="GN2" s="274"/>
      <c r="GO2" s="274"/>
      <c r="GP2" s="274"/>
      <c r="GQ2" s="274"/>
      <c r="GR2" s="274"/>
      <c r="GS2" s="274"/>
      <c r="GT2" s="274"/>
      <c r="GU2" s="274"/>
      <c r="GV2" s="274"/>
      <c r="GW2" s="274"/>
      <c r="GX2" s="274"/>
      <c r="GY2" s="274"/>
      <c r="GZ2" s="274"/>
      <c r="HA2" s="274"/>
      <c r="HB2" s="274"/>
    </row>
    <row r="3" spans="1:210" ht="24" customHeight="1">
      <c r="A3" s="270" t="s">
        <v>125</v>
      </c>
      <c r="B3" s="270"/>
      <c r="C3" s="270"/>
      <c r="D3" s="270"/>
      <c r="E3" s="271" t="s">
        <v>180</v>
      </c>
      <c r="F3" s="271"/>
      <c r="G3" s="271"/>
      <c r="H3" s="271"/>
      <c r="I3" s="271"/>
      <c r="J3" s="271"/>
      <c r="K3" s="271"/>
      <c r="L3" s="273"/>
      <c r="M3" s="273"/>
      <c r="N3" s="273"/>
      <c r="O3" s="273"/>
      <c r="P3" s="273"/>
      <c r="Q3" s="273"/>
      <c r="R3" s="273"/>
      <c r="S3" s="273"/>
      <c r="T3" s="273"/>
      <c r="U3" s="44"/>
      <c r="V3" s="270" t="s">
        <v>125</v>
      </c>
      <c r="W3" s="270"/>
      <c r="X3" s="270"/>
      <c r="Y3" s="270"/>
      <c r="Z3" s="271" t="s">
        <v>180</v>
      </c>
      <c r="AA3" s="271"/>
      <c r="AB3" s="271"/>
      <c r="AC3" s="271"/>
      <c r="AD3" s="271"/>
      <c r="AE3" s="271"/>
      <c r="AF3" s="271"/>
      <c r="AG3" s="273"/>
      <c r="AH3" s="273"/>
      <c r="AI3" s="273"/>
      <c r="AJ3" s="273"/>
      <c r="AK3" s="273"/>
      <c r="AL3" s="273"/>
      <c r="AM3" s="273"/>
      <c r="AN3" s="273"/>
      <c r="AO3" s="273"/>
      <c r="AP3" s="44"/>
      <c r="AQ3" s="270" t="s">
        <v>125</v>
      </c>
      <c r="AR3" s="270"/>
      <c r="AS3" s="270"/>
      <c r="AT3" s="270"/>
      <c r="AU3" s="271" t="s">
        <v>180</v>
      </c>
      <c r="AV3" s="271"/>
      <c r="AW3" s="271"/>
      <c r="AX3" s="271"/>
      <c r="AY3" s="271"/>
      <c r="AZ3" s="271"/>
      <c r="BA3" s="271"/>
      <c r="BB3" s="273"/>
      <c r="BC3" s="273"/>
      <c r="BD3" s="273"/>
      <c r="BE3" s="273"/>
      <c r="BF3" s="273"/>
      <c r="BG3" s="273"/>
      <c r="BH3" s="273"/>
      <c r="BI3" s="273"/>
      <c r="BJ3" s="273"/>
      <c r="BK3" s="44"/>
      <c r="BL3" s="270" t="s">
        <v>125</v>
      </c>
      <c r="BM3" s="270"/>
      <c r="BN3" s="270"/>
      <c r="BO3" s="270"/>
      <c r="BP3" s="271" t="s">
        <v>180</v>
      </c>
      <c r="BQ3" s="271"/>
      <c r="BR3" s="271"/>
      <c r="BS3" s="271"/>
      <c r="BT3" s="271"/>
      <c r="BU3" s="271"/>
      <c r="BV3" s="271"/>
      <c r="BW3" s="273"/>
      <c r="BX3" s="273"/>
      <c r="BY3" s="273"/>
      <c r="BZ3" s="273"/>
      <c r="CA3" s="273"/>
      <c r="CB3" s="273"/>
      <c r="CC3" s="273"/>
      <c r="CD3" s="273"/>
      <c r="CE3" s="273"/>
      <c r="CF3" s="44"/>
      <c r="CG3" s="270" t="s">
        <v>125</v>
      </c>
      <c r="CH3" s="270"/>
      <c r="CI3" s="270"/>
      <c r="CJ3" s="270"/>
      <c r="CK3" s="271" t="s">
        <v>180</v>
      </c>
      <c r="CL3" s="271"/>
      <c r="CM3" s="271"/>
      <c r="CN3" s="271"/>
      <c r="CO3" s="271"/>
      <c r="CP3" s="271"/>
      <c r="CQ3" s="271"/>
      <c r="CR3" s="273"/>
      <c r="CS3" s="273"/>
      <c r="CT3" s="273"/>
      <c r="CU3" s="273"/>
      <c r="CV3" s="273"/>
      <c r="CW3" s="273"/>
      <c r="CX3" s="273"/>
      <c r="CY3" s="273"/>
      <c r="CZ3" s="273"/>
      <c r="DA3" s="44"/>
      <c r="DB3" s="270" t="s">
        <v>125</v>
      </c>
      <c r="DC3" s="270"/>
      <c r="DD3" s="270"/>
      <c r="DE3" s="270"/>
      <c r="DF3" s="271" t="s">
        <v>180</v>
      </c>
      <c r="DG3" s="271"/>
      <c r="DH3" s="271"/>
      <c r="DI3" s="271"/>
      <c r="DJ3" s="271"/>
      <c r="DK3" s="271"/>
      <c r="DL3" s="271"/>
      <c r="DM3" s="273"/>
      <c r="DN3" s="273"/>
      <c r="DO3" s="273"/>
      <c r="DP3" s="273"/>
      <c r="DQ3" s="273"/>
      <c r="DR3" s="273"/>
      <c r="DS3" s="273"/>
      <c r="DT3" s="273"/>
      <c r="DU3" s="273"/>
      <c r="DV3" s="44"/>
      <c r="DW3" s="270" t="s">
        <v>125</v>
      </c>
      <c r="DX3" s="270"/>
      <c r="DY3" s="270"/>
      <c r="DZ3" s="270"/>
      <c r="EA3" s="271" t="s">
        <v>180</v>
      </c>
      <c r="EB3" s="271"/>
      <c r="EC3" s="271"/>
      <c r="ED3" s="271"/>
      <c r="EE3" s="271"/>
      <c r="EF3" s="271"/>
      <c r="EG3" s="271"/>
      <c r="EH3" s="273"/>
      <c r="EI3" s="273"/>
      <c r="EJ3" s="273"/>
      <c r="EK3" s="273"/>
      <c r="EL3" s="273"/>
      <c r="EM3" s="273"/>
      <c r="EN3" s="273"/>
      <c r="EO3" s="273"/>
      <c r="EP3" s="273"/>
      <c r="EQ3" s="44"/>
      <c r="ER3" s="270" t="s">
        <v>125</v>
      </c>
      <c r="ES3" s="270"/>
      <c r="ET3" s="270"/>
      <c r="EU3" s="270"/>
      <c r="EV3" s="271" t="s">
        <v>180</v>
      </c>
      <c r="EW3" s="271"/>
      <c r="EX3" s="271"/>
      <c r="EY3" s="271"/>
      <c r="EZ3" s="271"/>
      <c r="FA3" s="271"/>
      <c r="FB3" s="271"/>
      <c r="FC3" s="273"/>
      <c r="FD3" s="273"/>
      <c r="FE3" s="273"/>
      <c r="FF3" s="273"/>
      <c r="FG3" s="273"/>
      <c r="FH3" s="273"/>
      <c r="FI3" s="273"/>
      <c r="FJ3" s="273"/>
      <c r="FK3" s="273"/>
      <c r="FL3" s="44"/>
      <c r="FM3" s="270" t="s">
        <v>125</v>
      </c>
      <c r="FN3" s="270"/>
      <c r="FO3" s="270"/>
      <c r="FP3" s="270"/>
      <c r="FQ3" s="271" t="s">
        <v>180</v>
      </c>
      <c r="FR3" s="271"/>
      <c r="FS3" s="271"/>
      <c r="FT3" s="271"/>
      <c r="FU3" s="271"/>
      <c r="FV3" s="271"/>
      <c r="FW3" s="271"/>
      <c r="FX3" s="273"/>
      <c r="FY3" s="273"/>
      <c r="FZ3" s="273"/>
      <c r="GA3" s="273"/>
      <c r="GB3" s="273"/>
      <c r="GC3" s="273"/>
      <c r="GD3" s="273"/>
      <c r="GE3" s="273"/>
      <c r="GF3" s="273"/>
      <c r="GG3" s="44"/>
      <c r="GH3" s="270" t="s">
        <v>125</v>
      </c>
      <c r="GI3" s="270"/>
      <c r="GJ3" s="270"/>
      <c r="GK3" s="270"/>
      <c r="GL3" s="271" t="s">
        <v>180</v>
      </c>
      <c r="GM3" s="271"/>
      <c r="GN3" s="271"/>
      <c r="GO3" s="271"/>
      <c r="GP3" s="271"/>
      <c r="GQ3" s="271"/>
      <c r="GR3" s="271"/>
      <c r="GS3" s="273"/>
      <c r="GT3" s="273"/>
      <c r="GU3" s="273"/>
      <c r="GV3" s="273"/>
      <c r="GW3" s="273"/>
      <c r="GX3" s="273"/>
      <c r="GY3" s="273"/>
      <c r="GZ3" s="273"/>
      <c r="HA3" s="273"/>
      <c r="HB3" s="44"/>
    </row>
    <row r="4" spans="1:210" s="83" customFormat="1" ht="24.75" customHeight="1">
      <c r="A4" s="263"/>
      <c r="B4" s="263"/>
      <c r="C4" s="263"/>
      <c r="D4" s="48"/>
      <c r="E4" s="272"/>
      <c r="F4" s="272"/>
      <c r="G4" s="272"/>
      <c r="H4" s="272"/>
      <c r="I4" s="272"/>
      <c r="J4" s="272"/>
      <c r="K4" s="272"/>
      <c r="L4" s="264" t="s">
        <v>25</v>
      </c>
      <c r="M4" s="265"/>
      <c r="N4" s="266"/>
      <c r="O4" s="267" t="str">
        <f>IF(VLOOKUP(A1,入力用!1:1048576,6,0)="","",VLOOKUP(A1,入力用!1:1048576,6,0))</f>
        <v/>
      </c>
      <c r="P4" s="268"/>
      <c r="Q4" s="268"/>
      <c r="R4" s="268"/>
      <c r="S4" s="268"/>
      <c r="T4" s="269"/>
      <c r="U4" s="46"/>
      <c r="V4" s="263"/>
      <c r="W4" s="263"/>
      <c r="X4" s="263"/>
      <c r="Y4" s="48"/>
      <c r="Z4" s="272"/>
      <c r="AA4" s="272"/>
      <c r="AB4" s="272"/>
      <c r="AC4" s="272"/>
      <c r="AD4" s="272"/>
      <c r="AE4" s="272"/>
      <c r="AF4" s="272"/>
      <c r="AG4" s="264" t="s">
        <v>25</v>
      </c>
      <c r="AH4" s="265"/>
      <c r="AI4" s="266"/>
      <c r="AJ4" s="267" t="str">
        <f>IF(VLOOKUP(V1,入力用!1:1048576,6,0)="","",VLOOKUP(V1,入力用!1:1048576,6,0))</f>
        <v/>
      </c>
      <c r="AK4" s="268"/>
      <c r="AL4" s="268"/>
      <c r="AM4" s="268"/>
      <c r="AN4" s="268"/>
      <c r="AO4" s="269"/>
      <c r="AP4" s="46"/>
      <c r="AQ4" s="263"/>
      <c r="AR4" s="263"/>
      <c r="AS4" s="263"/>
      <c r="AT4" s="48"/>
      <c r="AU4" s="272"/>
      <c r="AV4" s="272"/>
      <c r="AW4" s="272"/>
      <c r="AX4" s="272"/>
      <c r="AY4" s="272"/>
      <c r="AZ4" s="272"/>
      <c r="BA4" s="272"/>
      <c r="BB4" s="264" t="s">
        <v>25</v>
      </c>
      <c r="BC4" s="265"/>
      <c r="BD4" s="266"/>
      <c r="BE4" s="267" t="str">
        <f>IF(VLOOKUP(AQ1,入力用!1:1048576,6,0)="","",VLOOKUP(AQ1,入力用!1:1048576,6,0))</f>
        <v/>
      </c>
      <c r="BF4" s="268"/>
      <c r="BG4" s="268"/>
      <c r="BH4" s="268"/>
      <c r="BI4" s="268"/>
      <c r="BJ4" s="269"/>
      <c r="BK4" s="46"/>
      <c r="BL4" s="263"/>
      <c r="BM4" s="263"/>
      <c r="BN4" s="263"/>
      <c r="BO4" s="48"/>
      <c r="BP4" s="272"/>
      <c r="BQ4" s="272"/>
      <c r="BR4" s="272"/>
      <c r="BS4" s="272"/>
      <c r="BT4" s="272"/>
      <c r="BU4" s="272"/>
      <c r="BV4" s="272"/>
      <c r="BW4" s="264" t="s">
        <v>25</v>
      </c>
      <c r="BX4" s="265"/>
      <c r="BY4" s="266"/>
      <c r="BZ4" s="267" t="str">
        <f>IF(VLOOKUP(BL1,入力用!1:1048576,6,0)="","",VLOOKUP(BL1,入力用!1:1048576,6,0))</f>
        <v/>
      </c>
      <c r="CA4" s="268"/>
      <c r="CB4" s="268"/>
      <c r="CC4" s="268"/>
      <c r="CD4" s="268"/>
      <c r="CE4" s="269"/>
      <c r="CF4" s="46"/>
      <c r="CG4" s="263"/>
      <c r="CH4" s="263"/>
      <c r="CI4" s="263"/>
      <c r="CJ4" s="48"/>
      <c r="CK4" s="272"/>
      <c r="CL4" s="272"/>
      <c r="CM4" s="272"/>
      <c r="CN4" s="272"/>
      <c r="CO4" s="272"/>
      <c r="CP4" s="272"/>
      <c r="CQ4" s="272"/>
      <c r="CR4" s="264" t="s">
        <v>25</v>
      </c>
      <c r="CS4" s="265"/>
      <c r="CT4" s="266"/>
      <c r="CU4" s="267" t="str">
        <f>IF(VLOOKUP(CG1,入力用!1:1048576,6,0)="","",VLOOKUP(CG1,入力用!1:1048576,6,0))</f>
        <v/>
      </c>
      <c r="CV4" s="268"/>
      <c r="CW4" s="268"/>
      <c r="CX4" s="268"/>
      <c r="CY4" s="268"/>
      <c r="CZ4" s="269"/>
      <c r="DA4" s="46"/>
      <c r="DB4" s="263"/>
      <c r="DC4" s="263"/>
      <c r="DD4" s="263"/>
      <c r="DE4" s="48"/>
      <c r="DF4" s="272"/>
      <c r="DG4" s="272"/>
      <c r="DH4" s="272"/>
      <c r="DI4" s="272"/>
      <c r="DJ4" s="272"/>
      <c r="DK4" s="272"/>
      <c r="DL4" s="272"/>
      <c r="DM4" s="264" t="s">
        <v>25</v>
      </c>
      <c r="DN4" s="265"/>
      <c r="DO4" s="266"/>
      <c r="DP4" s="267" t="str">
        <f>IF(VLOOKUP(DB1,入力用!1:1048576,6,0)="","",VLOOKUP(DB1,入力用!1:1048576,6,0))</f>
        <v/>
      </c>
      <c r="DQ4" s="268"/>
      <c r="DR4" s="268"/>
      <c r="DS4" s="268"/>
      <c r="DT4" s="268"/>
      <c r="DU4" s="269"/>
      <c r="DV4" s="46"/>
      <c r="DW4" s="263"/>
      <c r="DX4" s="263"/>
      <c r="DY4" s="263"/>
      <c r="DZ4" s="48"/>
      <c r="EA4" s="272"/>
      <c r="EB4" s="272"/>
      <c r="EC4" s="272"/>
      <c r="ED4" s="272"/>
      <c r="EE4" s="272"/>
      <c r="EF4" s="272"/>
      <c r="EG4" s="272"/>
      <c r="EH4" s="264" t="s">
        <v>25</v>
      </c>
      <c r="EI4" s="265"/>
      <c r="EJ4" s="266"/>
      <c r="EK4" s="267" t="str">
        <f>IF(VLOOKUP(DW1,入力用!1:1048576,6,0)="","",VLOOKUP(DW1,入力用!1:1048576,6,0))</f>
        <v/>
      </c>
      <c r="EL4" s="268"/>
      <c r="EM4" s="268"/>
      <c r="EN4" s="268"/>
      <c r="EO4" s="268"/>
      <c r="EP4" s="269"/>
      <c r="EQ4" s="46"/>
      <c r="ER4" s="263"/>
      <c r="ES4" s="263"/>
      <c r="ET4" s="263"/>
      <c r="EU4" s="48"/>
      <c r="EV4" s="272"/>
      <c r="EW4" s="272"/>
      <c r="EX4" s="272"/>
      <c r="EY4" s="272"/>
      <c r="EZ4" s="272"/>
      <c r="FA4" s="272"/>
      <c r="FB4" s="272"/>
      <c r="FC4" s="264" t="s">
        <v>25</v>
      </c>
      <c r="FD4" s="265"/>
      <c r="FE4" s="266"/>
      <c r="FF4" s="267" t="str">
        <f>IF(VLOOKUP(ER1,入力用!1:1048576,6,0)="","",VLOOKUP(ER1,入力用!1:1048576,6,0))</f>
        <v/>
      </c>
      <c r="FG4" s="268"/>
      <c r="FH4" s="268"/>
      <c r="FI4" s="268"/>
      <c r="FJ4" s="268"/>
      <c r="FK4" s="269"/>
      <c r="FL4" s="46"/>
      <c r="FM4" s="263"/>
      <c r="FN4" s="263"/>
      <c r="FO4" s="263"/>
      <c r="FP4" s="48"/>
      <c r="FQ4" s="272"/>
      <c r="FR4" s="272"/>
      <c r="FS4" s="272"/>
      <c r="FT4" s="272"/>
      <c r="FU4" s="272"/>
      <c r="FV4" s="272"/>
      <c r="FW4" s="272"/>
      <c r="FX4" s="264" t="s">
        <v>25</v>
      </c>
      <c r="FY4" s="265"/>
      <c r="FZ4" s="266"/>
      <c r="GA4" s="267" t="str">
        <f>IF(VLOOKUP(FM1,入力用!1:1048576,6,0)="","",VLOOKUP(FM1,入力用!1:1048576,6,0))</f>
        <v/>
      </c>
      <c r="GB4" s="268"/>
      <c r="GC4" s="268"/>
      <c r="GD4" s="268"/>
      <c r="GE4" s="268"/>
      <c r="GF4" s="269"/>
      <c r="GG4" s="46"/>
      <c r="GH4" s="263"/>
      <c r="GI4" s="263"/>
      <c r="GJ4" s="263"/>
      <c r="GK4" s="48"/>
      <c r="GL4" s="272"/>
      <c r="GM4" s="272"/>
      <c r="GN4" s="272"/>
      <c r="GO4" s="272"/>
      <c r="GP4" s="272"/>
      <c r="GQ4" s="272"/>
      <c r="GR4" s="272"/>
      <c r="GS4" s="264" t="s">
        <v>25</v>
      </c>
      <c r="GT4" s="265"/>
      <c r="GU4" s="266"/>
      <c r="GV4" s="267" t="str">
        <f>IF(VLOOKUP(GH1,入力用!1:1048576,6,0)="","",VLOOKUP(GH1,入力用!1:1048576,6,0))</f>
        <v/>
      </c>
      <c r="GW4" s="268"/>
      <c r="GX4" s="268"/>
      <c r="GY4" s="268"/>
      <c r="GZ4" s="268"/>
      <c r="HA4" s="269"/>
      <c r="HB4" s="46"/>
    </row>
    <row r="5" spans="1:210" s="83" customFormat="1" ht="23.25" customHeight="1">
      <c r="A5" s="264" t="s">
        <v>126</v>
      </c>
      <c r="B5" s="307" t="s">
        <v>127</v>
      </c>
      <c r="C5" s="308"/>
      <c r="D5" s="308"/>
      <c r="E5" s="308"/>
      <c r="F5" s="309" t="str">
        <f>IF(VLOOKUP(A1,入力用!1:1048576,7,0)="","",VLOOKUP(A1,入力用!1:1048576,7,0))</f>
        <v/>
      </c>
      <c r="G5" s="309"/>
      <c r="H5" s="309"/>
      <c r="I5" s="309"/>
      <c r="J5" s="309"/>
      <c r="K5" s="309"/>
      <c r="L5" s="309"/>
      <c r="M5" s="309"/>
      <c r="N5" s="310"/>
      <c r="O5" s="311" t="s">
        <v>128</v>
      </c>
      <c r="P5" s="312"/>
      <c r="Q5" s="317" t="str">
        <f>IF(VLOOKUP(A1,入力用!1:1048576,3,0)="新規","■新規","□新規")</f>
        <v>□新規</v>
      </c>
      <c r="R5" s="304"/>
      <c r="S5" s="320" t="s">
        <v>190</v>
      </c>
      <c r="T5" s="304" t="str">
        <f>IF(VLOOKUP(A1,入力用!1:1048576,3,0)="更新","■更新","□更新")</f>
        <v>□更新</v>
      </c>
      <c r="U5" s="55"/>
      <c r="V5" s="264" t="s">
        <v>126</v>
      </c>
      <c r="W5" s="307" t="s">
        <v>127</v>
      </c>
      <c r="X5" s="308"/>
      <c r="Y5" s="308"/>
      <c r="Z5" s="308"/>
      <c r="AA5" s="309" t="str">
        <f>IF(VLOOKUP(V1,入力用!1:1048576,7,0)="","",VLOOKUP(V1,入力用!1:1048576,7,0))</f>
        <v/>
      </c>
      <c r="AB5" s="309"/>
      <c r="AC5" s="309"/>
      <c r="AD5" s="309"/>
      <c r="AE5" s="309"/>
      <c r="AF5" s="309"/>
      <c r="AG5" s="309"/>
      <c r="AH5" s="309"/>
      <c r="AI5" s="310"/>
      <c r="AJ5" s="311" t="s">
        <v>128</v>
      </c>
      <c r="AK5" s="312"/>
      <c r="AL5" s="317" t="str">
        <f>IF(VLOOKUP(V1,入力用!1:1048576,3,0)="新規","■新規","□新規")</f>
        <v>□新規</v>
      </c>
      <c r="AM5" s="304"/>
      <c r="AN5" s="320" t="s">
        <v>190</v>
      </c>
      <c r="AO5" s="304" t="str">
        <f>IF(VLOOKUP(V1,入力用!1:1048576,3,0)="更新","■更新","□更新")</f>
        <v>□更新</v>
      </c>
      <c r="AP5" s="55"/>
      <c r="AQ5" s="264" t="s">
        <v>126</v>
      </c>
      <c r="AR5" s="307" t="s">
        <v>127</v>
      </c>
      <c r="AS5" s="308"/>
      <c r="AT5" s="308"/>
      <c r="AU5" s="308"/>
      <c r="AV5" s="309" t="str">
        <f>IF(VLOOKUP(AQ1,入力用!1:1048576,7,0)="","",VLOOKUP(AQ1,入力用!1:1048576,7,0))</f>
        <v/>
      </c>
      <c r="AW5" s="309"/>
      <c r="AX5" s="309"/>
      <c r="AY5" s="309"/>
      <c r="AZ5" s="309"/>
      <c r="BA5" s="309"/>
      <c r="BB5" s="309"/>
      <c r="BC5" s="309"/>
      <c r="BD5" s="310"/>
      <c r="BE5" s="311" t="s">
        <v>128</v>
      </c>
      <c r="BF5" s="312"/>
      <c r="BG5" s="317" t="str">
        <f>IF(VLOOKUP(AQ1,入力用!1:1048576,3,0)="新規","■新規","□新規")</f>
        <v>□新規</v>
      </c>
      <c r="BH5" s="304"/>
      <c r="BI5" s="320" t="s">
        <v>190</v>
      </c>
      <c r="BJ5" s="304" t="str">
        <f>IF(VLOOKUP(AQ1,入力用!1:1048576,3,0)="更新","■更新","□更新")</f>
        <v>□更新</v>
      </c>
      <c r="BK5" s="55"/>
      <c r="BL5" s="264" t="s">
        <v>126</v>
      </c>
      <c r="BM5" s="307" t="s">
        <v>127</v>
      </c>
      <c r="BN5" s="308"/>
      <c r="BO5" s="308"/>
      <c r="BP5" s="308"/>
      <c r="BQ5" s="309" t="str">
        <f>IF(VLOOKUP(BL1,入力用!1:1048576,7,0)="","",VLOOKUP(BL1,入力用!1:1048576,7,0))</f>
        <v/>
      </c>
      <c r="BR5" s="309"/>
      <c r="BS5" s="309"/>
      <c r="BT5" s="309"/>
      <c r="BU5" s="309"/>
      <c r="BV5" s="309"/>
      <c r="BW5" s="309"/>
      <c r="BX5" s="309"/>
      <c r="BY5" s="310"/>
      <c r="BZ5" s="311" t="s">
        <v>128</v>
      </c>
      <c r="CA5" s="312"/>
      <c r="CB5" s="317" t="str">
        <f>IF(VLOOKUP(BL1,入力用!1:1048576,3,0)="新規","■新規","□新規")</f>
        <v>□新規</v>
      </c>
      <c r="CC5" s="304"/>
      <c r="CD5" s="320" t="s">
        <v>190</v>
      </c>
      <c r="CE5" s="304" t="str">
        <f>IF(VLOOKUP(BL1,入力用!1:1048576,3,0)="更新","■更新","□更新")</f>
        <v>□更新</v>
      </c>
      <c r="CF5" s="55"/>
      <c r="CG5" s="264" t="s">
        <v>126</v>
      </c>
      <c r="CH5" s="307" t="s">
        <v>127</v>
      </c>
      <c r="CI5" s="308"/>
      <c r="CJ5" s="308"/>
      <c r="CK5" s="308"/>
      <c r="CL5" s="309" t="str">
        <f>IF(VLOOKUP(CG1,入力用!1:1048576,7,0)="","",VLOOKUP(CG1,入力用!1:1048576,7,0))</f>
        <v/>
      </c>
      <c r="CM5" s="309"/>
      <c r="CN5" s="309"/>
      <c r="CO5" s="309"/>
      <c r="CP5" s="309"/>
      <c r="CQ5" s="309"/>
      <c r="CR5" s="309"/>
      <c r="CS5" s="309"/>
      <c r="CT5" s="310"/>
      <c r="CU5" s="311" t="s">
        <v>128</v>
      </c>
      <c r="CV5" s="312"/>
      <c r="CW5" s="317" t="str">
        <f>IF(VLOOKUP(CG1,入力用!1:1048576,3,0)="新規","■新規","□新規")</f>
        <v>□新規</v>
      </c>
      <c r="CX5" s="304"/>
      <c r="CY5" s="320" t="s">
        <v>190</v>
      </c>
      <c r="CZ5" s="304" t="str">
        <f>IF(VLOOKUP(CG1,入力用!1:1048576,3,0)="更新","■更新","□更新")</f>
        <v>□更新</v>
      </c>
      <c r="DA5" s="55"/>
      <c r="DB5" s="264" t="s">
        <v>126</v>
      </c>
      <c r="DC5" s="307" t="s">
        <v>127</v>
      </c>
      <c r="DD5" s="308"/>
      <c r="DE5" s="308"/>
      <c r="DF5" s="308"/>
      <c r="DG5" s="309" t="str">
        <f>IF(VLOOKUP(DB1,入力用!1:1048576,7,0)="","",VLOOKUP(DB1,入力用!1:1048576,7,0))</f>
        <v/>
      </c>
      <c r="DH5" s="309"/>
      <c r="DI5" s="309"/>
      <c r="DJ5" s="309"/>
      <c r="DK5" s="309"/>
      <c r="DL5" s="309"/>
      <c r="DM5" s="309"/>
      <c r="DN5" s="309"/>
      <c r="DO5" s="310"/>
      <c r="DP5" s="311" t="s">
        <v>128</v>
      </c>
      <c r="DQ5" s="312"/>
      <c r="DR5" s="317" t="str">
        <f>IF(VLOOKUP(DB1,入力用!1:1048576,3,0)="新規","■新規","□新規")</f>
        <v>□新規</v>
      </c>
      <c r="DS5" s="304"/>
      <c r="DT5" s="320" t="s">
        <v>190</v>
      </c>
      <c r="DU5" s="304" t="str">
        <f>IF(VLOOKUP(DB1,入力用!1:1048576,3,0)="更新","■更新","□更新")</f>
        <v>□更新</v>
      </c>
      <c r="DV5" s="55"/>
      <c r="DW5" s="264" t="s">
        <v>126</v>
      </c>
      <c r="DX5" s="307" t="s">
        <v>127</v>
      </c>
      <c r="DY5" s="308"/>
      <c r="DZ5" s="308"/>
      <c r="EA5" s="308"/>
      <c r="EB5" s="309" t="str">
        <f>IF(VLOOKUP(DW1,入力用!1:1048576,7,0)="","",VLOOKUP(DW1,入力用!1:1048576,7,0))</f>
        <v/>
      </c>
      <c r="EC5" s="309"/>
      <c r="ED5" s="309"/>
      <c r="EE5" s="309"/>
      <c r="EF5" s="309"/>
      <c r="EG5" s="309"/>
      <c r="EH5" s="309"/>
      <c r="EI5" s="309"/>
      <c r="EJ5" s="310"/>
      <c r="EK5" s="311" t="s">
        <v>128</v>
      </c>
      <c r="EL5" s="312"/>
      <c r="EM5" s="317" t="str">
        <f>IF(VLOOKUP(DW1,入力用!1:1048576,3,0)="新規","■新規","□新規")</f>
        <v>□新規</v>
      </c>
      <c r="EN5" s="304"/>
      <c r="EO5" s="320" t="s">
        <v>190</v>
      </c>
      <c r="EP5" s="304" t="str">
        <f>IF(VLOOKUP(DW1,入力用!1:1048576,3,0)="更新","■更新","□更新")</f>
        <v>□更新</v>
      </c>
      <c r="EQ5" s="55"/>
      <c r="ER5" s="264" t="s">
        <v>126</v>
      </c>
      <c r="ES5" s="307" t="s">
        <v>127</v>
      </c>
      <c r="ET5" s="308"/>
      <c r="EU5" s="308"/>
      <c r="EV5" s="308"/>
      <c r="EW5" s="309" t="str">
        <f>IF(VLOOKUP(ER1,入力用!1:1048576,7,0)="","",VLOOKUP(ER1,入力用!1:1048576,7,0))</f>
        <v/>
      </c>
      <c r="EX5" s="309"/>
      <c r="EY5" s="309"/>
      <c r="EZ5" s="309"/>
      <c r="FA5" s="309"/>
      <c r="FB5" s="309"/>
      <c r="FC5" s="309"/>
      <c r="FD5" s="309"/>
      <c r="FE5" s="310"/>
      <c r="FF5" s="311" t="s">
        <v>128</v>
      </c>
      <c r="FG5" s="312"/>
      <c r="FH5" s="317" t="str">
        <f>IF(VLOOKUP(ER1,入力用!1:1048576,3,0)="新規","■新規","□新規")</f>
        <v>□新規</v>
      </c>
      <c r="FI5" s="304"/>
      <c r="FJ5" s="320" t="s">
        <v>190</v>
      </c>
      <c r="FK5" s="304" t="str">
        <f>IF(VLOOKUP(ER1,入力用!1:1048576,3,0)="更新","■更新","□更新")</f>
        <v>□更新</v>
      </c>
      <c r="FL5" s="55"/>
      <c r="FM5" s="264" t="s">
        <v>126</v>
      </c>
      <c r="FN5" s="307" t="s">
        <v>127</v>
      </c>
      <c r="FO5" s="308"/>
      <c r="FP5" s="308"/>
      <c r="FQ5" s="308"/>
      <c r="FR5" s="309" t="str">
        <f>IF(VLOOKUP(FM1,入力用!1:1048576,7,0)="","",VLOOKUP(FM1,入力用!1:1048576,7,0))</f>
        <v/>
      </c>
      <c r="FS5" s="309"/>
      <c r="FT5" s="309"/>
      <c r="FU5" s="309"/>
      <c r="FV5" s="309"/>
      <c r="FW5" s="309"/>
      <c r="FX5" s="309"/>
      <c r="FY5" s="309"/>
      <c r="FZ5" s="310"/>
      <c r="GA5" s="311" t="s">
        <v>128</v>
      </c>
      <c r="GB5" s="312"/>
      <c r="GC5" s="317" t="str">
        <f>IF(VLOOKUP(FM1,入力用!1:1048576,3,0)="新規","■新規","□新規")</f>
        <v>□新規</v>
      </c>
      <c r="GD5" s="304"/>
      <c r="GE5" s="320" t="s">
        <v>190</v>
      </c>
      <c r="GF5" s="304" t="str">
        <f>IF(VLOOKUP(FM1,入力用!1:1048576,3,0)="更新","■更新","□更新")</f>
        <v>□更新</v>
      </c>
      <c r="GG5" s="55"/>
      <c r="GH5" s="264" t="s">
        <v>126</v>
      </c>
      <c r="GI5" s="307" t="s">
        <v>127</v>
      </c>
      <c r="GJ5" s="308"/>
      <c r="GK5" s="308"/>
      <c r="GL5" s="308"/>
      <c r="GM5" s="309" t="str">
        <f>IF(VLOOKUP(GH1,入力用!1:1048576,7,0)="","",VLOOKUP(GH1,入力用!1:1048576,7,0))</f>
        <v/>
      </c>
      <c r="GN5" s="309"/>
      <c r="GO5" s="309"/>
      <c r="GP5" s="309"/>
      <c r="GQ5" s="309"/>
      <c r="GR5" s="309"/>
      <c r="GS5" s="309"/>
      <c r="GT5" s="309"/>
      <c r="GU5" s="310"/>
      <c r="GV5" s="311" t="s">
        <v>128</v>
      </c>
      <c r="GW5" s="312"/>
      <c r="GX5" s="317" t="str">
        <f>IF(VLOOKUP(GH1,入力用!1:1048576,3,0)="新規","■新規","□新規")</f>
        <v>□新規</v>
      </c>
      <c r="GY5" s="304"/>
      <c r="GZ5" s="320" t="s">
        <v>190</v>
      </c>
      <c r="HA5" s="304" t="str">
        <f>IF(VLOOKUP(GH1,入力用!1:1048576,3,0)="更新","■更新","□更新")</f>
        <v>□更新</v>
      </c>
      <c r="HB5" s="55"/>
    </row>
    <row r="6" spans="1:210" s="83" customFormat="1" ht="23.25" customHeight="1">
      <c r="A6" s="264"/>
      <c r="B6" s="300" t="s">
        <v>178</v>
      </c>
      <c r="C6" s="301"/>
      <c r="D6" s="301"/>
      <c r="E6" s="301"/>
      <c r="F6" s="302" t="str">
        <f>IF(VLOOKUP(A1,入力用!1:1048576,8,0)="","",VLOOKUP(A1,入力用!1:1048576,8,0))</f>
        <v/>
      </c>
      <c r="G6" s="302"/>
      <c r="H6" s="302"/>
      <c r="I6" s="302"/>
      <c r="J6" s="302"/>
      <c r="K6" s="302"/>
      <c r="L6" s="302"/>
      <c r="M6" s="302"/>
      <c r="N6" s="303"/>
      <c r="O6" s="313"/>
      <c r="P6" s="314"/>
      <c r="Q6" s="318"/>
      <c r="R6" s="305"/>
      <c r="S6" s="321"/>
      <c r="T6" s="305"/>
      <c r="U6" s="55"/>
      <c r="V6" s="264"/>
      <c r="W6" s="300" t="s">
        <v>178</v>
      </c>
      <c r="X6" s="301"/>
      <c r="Y6" s="301"/>
      <c r="Z6" s="301"/>
      <c r="AA6" s="302" t="str">
        <f>IF(VLOOKUP(V1,入力用!1:1048576,8,0)="","",VLOOKUP(V1,入力用!1:1048576,8,0))</f>
        <v/>
      </c>
      <c r="AB6" s="302"/>
      <c r="AC6" s="302"/>
      <c r="AD6" s="302"/>
      <c r="AE6" s="302"/>
      <c r="AF6" s="302"/>
      <c r="AG6" s="302"/>
      <c r="AH6" s="302"/>
      <c r="AI6" s="303"/>
      <c r="AJ6" s="313"/>
      <c r="AK6" s="314"/>
      <c r="AL6" s="318"/>
      <c r="AM6" s="305"/>
      <c r="AN6" s="321"/>
      <c r="AO6" s="305"/>
      <c r="AP6" s="55"/>
      <c r="AQ6" s="264"/>
      <c r="AR6" s="300" t="s">
        <v>178</v>
      </c>
      <c r="AS6" s="301"/>
      <c r="AT6" s="301"/>
      <c r="AU6" s="301"/>
      <c r="AV6" s="302" t="str">
        <f>IF(VLOOKUP(AQ1,入力用!1:1048576,8,0)="","",VLOOKUP(AQ1,入力用!1:1048576,8,0))</f>
        <v/>
      </c>
      <c r="AW6" s="302"/>
      <c r="AX6" s="302"/>
      <c r="AY6" s="302"/>
      <c r="AZ6" s="302"/>
      <c r="BA6" s="302"/>
      <c r="BB6" s="302"/>
      <c r="BC6" s="302"/>
      <c r="BD6" s="303"/>
      <c r="BE6" s="313"/>
      <c r="BF6" s="314"/>
      <c r="BG6" s="318"/>
      <c r="BH6" s="305"/>
      <c r="BI6" s="321"/>
      <c r="BJ6" s="305"/>
      <c r="BK6" s="55"/>
      <c r="BL6" s="264"/>
      <c r="BM6" s="300" t="s">
        <v>178</v>
      </c>
      <c r="BN6" s="301"/>
      <c r="BO6" s="301"/>
      <c r="BP6" s="301"/>
      <c r="BQ6" s="302" t="str">
        <f>IF(VLOOKUP(BL1,入力用!1:1048576,8,0)="","",VLOOKUP(BL1,入力用!1:1048576,8,0))</f>
        <v/>
      </c>
      <c r="BR6" s="302"/>
      <c r="BS6" s="302"/>
      <c r="BT6" s="302"/>
      <c r="BU6" s="302"/>
      <c r="BV6" s="302"/>
      <c r="BW6" s="302"/>
      <c r="BX6" s="302"/>
      <c r="BY6" s="303"/>
      <c r="BZ6" s="313"/>
      <c r="CA6" s="314"/>
      <c r="CB6" s="318"/>
      <c r="CC6" s="305"/>
      <c r="CD6" s="321"/>
      <c r="CE6" s="305"/>
      <c r="CF6" s="55"/>
      <c r="CG6" s="264"/>
      <c r="CH6" s="300" t="s">
        <v>178</v>
      </c>
      <c r="CI6" s="301"/>
      <c r="CJ6" s="301"/>
      <c r="CK6" s="301"/>
      <c r="CL6" s="302" t="str">
        <f>IF(VLOOKUP(CG1,入力用!1:1048576,8,0)="","",VLOOKUP(CG1,入力用!1:1048576,8,0))</f>
        <v/>
      </c>
      <c r="CM6" s="302"/>
      <c r="CN6" s="302"/>
      <c r="CO6" s="302"/>
      <c r="CP6" s="302"/>
      <c r="CQ6" s="302"/>
      <c r="CR6" s="302"/>
      <c r="CS6" s="302"/>
      <c r="CT6" s="303"/>
      <c r="CU6" s="313"/>
      <c r="CV6" s="314"/>
      <c r="CW6" s="318"/>
      <c r="CX6" s="305"/>
      <c r="CY6" s="321"/>
      <c r="CZ6" s="305"/>
      <c r="DA6" s="55"/>
      <c r="DB6" s="264"/>
      <c r="DC6" s="300" t="s">
        <v>178</v>
      </c>
      <c r="DD6" s="301"/>
      <c r="DE6" s="301"/>
      <c r="DF6" s="301"/>
      <c r="DG6" s="302" t="str">
        <f>IF(VLOOKUP(DB1,入力用!1:1048576,8,0)="","",VLOOKUP(DB1,入力用!1:1048576,8,0))</f>
        <v/>
      </c>
      <c r="DH6" s="302"/>
      <c r="DI6" s="302"/>
      <c r="DJ6" s="302"/>
      <c r="DK6" s="302"/>
      <c r="DL6" s="302"/>
      <c r="DM6" s="302"/>
      <c r="DN6" s="302"/>
      <c r="DO6" s="303"/>
      <c r="DP6" s="313"/>
      <c r="DQ6" s="314"/>
      <c r="DR6" s="318"/>
      <c r="DS6" s="305"/>
      <c r="DT6" s="321"/>
      <c r="DU6" s="305"/>
      <c r="DV6" s="55"/>
      <c r="DW6" s="264"/>
      <c r="DX6" s="300" t="s">
        <v>178</v>
      </c>
      <c r="DY6" s="301"/>
      <c r="DZ6" s="301"/>
      <c r="EA6" s="301"/>
      <c r="EB6" s="302" t="str">
        <f>IF(VLOOKUP(DW1,入力用!1:1048576,8,0)="","",VLOOKUP(DW1,入力用!1:1048576,8,0))</f>
        <v/>
      </c>
      <c r="EC6" s="302"/>
      <c r="ED6" s="302"/>
      <c r="EE6" s="302"/>
      <c r="EF6" s="302"/>
      <c r="EG6" s="302"/>
      <c r="EH6" s="302"/>
      <c r="EI6" s="302"/>
      <c r="EJ6" s="303"/>
      <c r="EK6" s="313"/>
      <c r="EL6" s="314"/>
      <c r="EM6" s="318"/>
      <c r="EN6" s="305"/>
      <c r="EO6" s="321"/>
      <c r="EP6" s="305"/>
      <c r="EQ6" s="55"/>
      <c r="ER6" s="264"/>
      <c r="ES6" s="300" t="s">
        <v>178</v>
      </c>
      <c r="ET6" s="301"/>
      <c r="EU6" s="301"/>
      <c r="EV6" s="301"/>
      <c r="EW6" s="302" t="str">
        <f>IF(VLOOKUP(ER1,入力用!1:1048576,8,0)="","",VLOOKUP(ER1,入力用!1:1048576,8,0))</f>
        <v/>
      </c>
      <c r="EX6" s="302"/>
      <c r="EY6" s="302"/>
      <c r="EZ6" s="302"/>
      <c r="FA6" s="302"/>
      <c r="FB6" s="302"/>
      <c r="FC6" s="302"/>
      <c r="FD6" s="302"/>
      <c r="FE6" s="303"/>
      <c r="FF6" s="313"/>
      <c r="FG6" s="314"/>
      <c r="FH6" s="318"/>
      <c r="FI6" s="305"/>
      <c r="FJ6" s="321"/>
      <c r="FK6" s="305"/>
      <c r="FL6" s="55"/>
      <c r="FM6" s="264"/>
      <c r="FN6" s="300" t="s">
        <v>178</v>
      </c>
      <c r="FO6" s="301"/>
      <c r="FP6" s="301"/>
      <c r="FQ6" s="301"/>
      <c r="FR6" s="302" t="str">
        <f>IF(VLOOKUP(FM1,入力用!1:1048576,8,0)="","",VLOOKUP(FM1,入力用!1:1048576,8,0))</f>
        <v/>
      </c>
      <c r="FS6" s="302"/>
      <c r="FT6" s="302"/>
      <c r="FU6" s="302"/>
      <c r="FV6" s="302"/>
      <c r="FW6" s="302"/>
      <c r="FX6" s="302"/>
      <c r="FY6" s="302"/>
      <c r="FZ6" s="303"/>
      <c r="GA6" s="313"/>
      <c r="GB6" s="314"/>
      <c r="GC6" s="318"/>
      <c r="GD6" s="305"/>
      <c r="GE6" s="321"/>
      <c r="GF6" s="305"/>
      <c r="GG6" s="55"/>
      <c r="GH6" s="264"/>
      <c r="GI6" s="300" t="s">
        <v>178</v>
      </c>
      <c r="GJ6" s="301"/>
      <c r="GK6" s="301"/>
      <c r="GL6" s="301"/>
      <c r="GM6" s="302" t="str">
        <f>IF(VLOOKUP(GH1,入力用!1:1048576,8,0)="","",VLOOKUP(GH1,入力用!1:1048576,8,0))</f>
        <v/>
      </c>
      <c r="GN6" s="302"/>
      <c r="GO6" s="302"/>
      <c r="GP6" s="302"/>
      <c r="GQ6" s="302"/>
      <c r="GR6" s="302"/>
      <c r="GS6" s="302"/>
      <c r="GT6" s="302"/>
      <c r="GU6" s="303"/>
      <c r="GV6" s="313"/>
      <c r="GW6" s="314"/>
      <c r="GX6" s="318"/>
      <c r="GY6" s="305"/>
      <c r="GZ6" s="321"/>
      <c r="HA6" s="305"/>
      <c r="HB6" s="55"/>
    </row>
    <row r="7" spans="1:210" s="83" customFormat="1" ht="23.25" customHeight="1">
      <c r="A7" s="264"/>
      <c r="B7" s="323" t="s">
        <v>179</v>
      </c>
      <c r="C7" s="301"/>
      <c r="D7" s="301"/>
      <c r="E7" s="301"/>
      <c r="F7" s="324" t="str">
        <f>IF(VLOOKUP(A1,入力用!1:1048576,9,0)="","",VLOOKUP(A1,入力用!1:1048576,9,0))</f>
        <v/>
      </c>
      <c r="G7" s="324"/>
      <c r="H7" s="324"/>
      <c r="I7" s="324"/>
      <c r="J7" s="324"/>
      <c r="K7" s="324"/>
      <c r="L7" s="324"/>
      <c r="M7" s="324"/>
      <c r="N7" s="325"/>
      <c r="O7" s="315"/>
      <c r="P7" s="316"/>
      <c r="Q7" s="319"/>
      <c r="R7" s="306"/>
      <c r="S7" s="322"/>
      <c r="T7" s="306"/>
      <c r="U7" s="55"/>
      <c r="V7" s="264"/>
      <c r="W7" s="323" t="s">
        <v>179</v>
      </c>
      <c r="X7" s="301"/>
      <c r="Y7" s="301"/>
      <c r="Z7" s="301"/>
      <c r="AA7" s="324" t="str">
        <f>IF(VLOOKUP(V1,入力用!1:1048576,9,0)="","",VLOOKUP(V1,入力用!1:1048576,9,0))</f>
        <v/>
      </c>
      <c r="AB7" s="324"/>
      <c r="AC7" s="324"/>
      <c r="AD7" s="324"/>
      <c r="AE7" s="324"/>
      <c r="AF7" s="324"/>
      <c r="AG7" s="324"/>
      <c r="AH7" s="324"/>
      <c r="AI7" s="325"/>
      <c r="AJ7" s="315"/>
      <c r="AK7" s="316"/>
      <c r="AL7" s="319"/>
      <c r="AM7" s="306"/>
      <c r="AN7" s="322"/>
      <c r="AO7" s="306"/>
      <c r="AP7" s="55"/>
      <c r="AQ7" s="264"/>
      <c r="AR7" s="323" t="s">
        <v>179</v>
      </c>
      <c r="AS7" s="301"/>
      <c r="AT7" s="301"/>
      <c r="AU7" s="301"/>
      <c r="AV7" s="324" t="str">
        <f>IF(VLOOKUP(AQ1,入力用!1:1048576,9,0)="","",VLOOKUP(AQ1,入力用!1:1048576,9,0))</f>
        <v/>
      </c>
      <c r="AW7" s="324"/>
      <c r="AX7" s="324"/>
      <c r="AY7" s="324"/>
      <c r="AZ7" s="324"/>
      <c r="BA7" s="324"/>
      <c r="BB7" s="324"/>
      <c r="BC7" s="324"/>
      <c r="BD7" s="325"/>
      <c r="BE7" s="315"/>
      <c r="BF7" s="316"/>
      <c r="BG7" s="319"/>
      <c r="BH7" s="306"/>
      <c r="BI7" s="322"/>
      <c r="BJ7" s="306"/>
      <c r="BK7" s="55"/>
      <c r="BL7" s="264"/>
      <c r="BM7" s="323" t="s">
        <v>179</v>
      </c>
      <c r="BN7" s="301"/>
      <c r="BO7" s="301"/>
      <c r="BP7" s="301"/>
      <c r="BQ7" s="324" t="str">
        <f>IF(VLOOKUP(BL1,入力用!1:1048576,9,0)="","",VLOOKUP(BL1,入力用!1:1048576,9,0))</f>
        <v/>
      </c>
      <c r="BR7" s="324"/>
      <c r="BS7" s="324"/>
      <c r="BT7" s="324"/>
      <c r="BU7" s="324"/>
      <c r="BV7" s="324"/>
      <c r="BW7" s="324"/>
      <c r="BX7" s="324"/>
      <c r="BY7" s="325"/>
      <c r="BZ7" s="315"/>
      <c r="CA7" s="316"/>
      <c r="CB7" s="319"/>
      <c r="CC7" s="306"/>
      <c r="CD7" s="322"/>
      <c r="CE7" s="306"/>
      <c r="CF7" s="55"/>
      <c r="CG7" s="264"/>
      <c r="CH7" s="323" t="s">
        <v>179</v>
      </c>
      <c r="CI7" s="301"/>
      <c r="CJ7" s="301"/>
      <c r="CK7" s="301"/>
      <c r="CL7" s="324" t="str">
        <f>IF(VLOOKUP(CG1,入力用!1:1048576,9,0)="","",VLOOKUP(CG1,入力用!1:1048576,9,0))</f>
        <v/>
      </c>
      <c r="CM7" s="324"/>
      <c r="CN7" s="324"/>
      <c r="CO7" s="324"/>
      <c r="CP7" s="324"/>
      <c r="CQ7" s="324"/>
      <c r="CR7" s="324"/>
      <c r="CS7" s="324"/>
      <c r="CT7" s="325"/>
      <c r="CU7" s="315"/>
      <c r="CV7" s="316"/>
      <c r="CW7" s="319"/>
      <c r="CX7" s="306"/>
      <c r="CY7" s="322"/>
      <c r="CZ7" s="306"/>
      <c r="DA7" s="55"/>
      <c r="DB7" s="264"/>
      <c r="DC7" s="323" t="s">
        <v>179</v>
      </c>
      <c r="DD7" s="301"/>
      <c r="DE7" s="301"/>
      <c r="DF7" s="301"/>
      <c r="DG7" s="324" t="str">
        <f>IF(VLOOKUP(DB1,入力用!1:1048576,9,0)="","",VLOOKUP(DB1,入力用!1:1048576,9,0))</f>
        <v/>
      </c>
      <c r="DH7" s="324"/>
      <c r="DI7" s="324"/>
      <c r="DJ7" s="324"/>
      <c r="DK7" s="324"/>
      <c r="DL7" s="324"/>
      <c r="DM7" s="324"/>
      <c r="DN7" s="324"/>
      <c r="DO7" s="325"/>
      <c r="DP7" s="315"/>
      <c r="DQ7" s="316"/>
      <c r="DR7" s="319"/>
      <c r="DS7" s="306"/>
      <c r="DT7" s="322"/>
      <c r="DU7" s="306"/>
      <c r="DV7" s="55"/>
      <c r="DW7" s="264"/>
      <c r="DX7" s="323" t="s">
        <v>179</v>
      </c>
      <c r="DY7" s="301"/>
      <c r="DZ7" s="301"/>
      <c r="EA7" s="301"/>
      <c r="EB7" s="324" t="str">
        <f>IF(VLOOKUP(DW1,入力用!1:1048576,9,0)="","",VLOOKUP(DW1,入力用!1:1048576,9,0))</f>
        <v/>
      </c>
      <c r="EC7" s="324"/>
      <c r="ED7" s="324"/>
      <c r="EE7" s="324"/>
      <c r="EF7" s="324"/>
      <c r="EG7" s="324"/>
      <c r="EH7" s="324"/>
      <c r="EI7" s="324"/>
      <c r="EJ7" s="325"/>
      <c r="EK7" s="315"/>
      <c r="EL7" s="316"/>
      <c r="EM7" s="319"/>
      <c r="EN7" s="306"/>
      <c r="EO7" s="322"/>
      <c r="EP7" s="306"/>
      <c r="EQ7" s="55"/>
      <c r="ER7" s="264"/>
      <c r="ES7" s="323" t="s">
        <v>179</v>
      </c>
      <c r="ET7" s="301"/>
      <c r="EU7" s="301"/>
      <c r="EV7" s="301"/>
      <c r="EW7" s="324" t="str">
        <f>IF(VLOOKUP(ER1,入力用!1:1048576,9,0)="","",VLOOKUP(ER1,入力用!1:1048576,9,0))</f>
        <v/>
      </c>
      <c r="EX7" s="324"/>
      <c r="EY7" s="324"/>
      <c r="EZ7" s="324"/>
      <c r="FA7" s="324"/>
      <c r="FB7" s="324"/>
      <c r="FC7" s="324"/>
      <c r="FD7" s="324"/>
      <c r="FE7" s="325"/>
      <c r="FF7" s="315"/>
      <c r="FG7" s="316"/>
      <c r="FH7" s="319"/>
      <c r="FI7" s="306"/>
      <c r="FJ7" s="322"/>
      <c r="FK7" s="306"/>
      <c r="FL7" s="55"/>
      <c r="FM7" s="264"/>
      <c r="FN7" s="323" t="s">
        <v>179</v>
      </c>
      <c r="FO7" s="301"/>
      <c r="FP7" s="301"/>
      <c r="FQ7" s="301"/>
      <c r="FR7" s="324" t="str">
        <f>IF(VLOOKUP(FM1,入力用!1:1048576,9,0)="","",VLOOKUP(FM1,入力用!1:1048576,9,0))</f>
        <v/>
      </c>
      <c r="FS7" s="324"/>
      <c r="FT7" s="324"/>
      <c r="FU7" s="324"/>
      <c r="FV7" s="324"/>
      <c r="FW7" s="324"/>
      <c r="FX7" s="324"/>
      <c r="FY7" s="324"/>
      <c r="FZ7" s="325"/>
      <c r="GA7" s="315"/>
      <c r="GB7" s="316"/>
      <c r="GC7" s="319"/>
      <c r="GD7" s="306"/>
      <c r="GE7" s="322"/>
      <c r="GF7" s="306"/>
      <c r="GG7" s="55"/>
      <c r="GH7" s="264"/>
      <c r="GI7" s="323" t="s">
        <v>179</v>
      </c>
      <c r="GJ7" s="301"/>
      <c r="GK7" s="301"/>
      <c r="GL7" s="301"/>
      <c r="GM7" s="324" t="str">
        <f>IF(VLOOKUP(GH1,入力用!1:1048576,9,0)="","",VLOOKUP(GH1,入力用!1:1048576,9,0))</f>
        <v/>
      </c>
      <c r="GN7" s="324"/>
      <c r="GO7" s="324"/>
      <c r="GP7" s="324"/>
      <c r="GQ7" s="324"/>
      <c r="GR7" s="324"/>
      <c r="GS7" s="324"/>
      <c r="GT7" s="324"/>
      <c r="GU7" s="325"/>
      <c r="GV7" s="315"/>
      <c r="GW7" s="316"/>
      <c r="GX7" s="319"/>
      <c r="GY7" s="306"/>
      <c r="GZ7" s="322"/>
      <c r="HA7" s="306"/>
      <c r="HB7" s="55"/>
    </row>
    <row r="8" spans="1:210" s="83" customFormat="1" ht="24" customHeight="1">
      <c r="A8" s="275" t="s">
        <v>234</v>
      </c>
      <c r="B8" s="276"/>
      <c r="C8" s="277" t="s">
        <v>129</v>
      </c>
      <c r="D8" s="278"/>
      <c r="E8" s="278"/>
      <c r="F8" s="279" t="str">
        <f>IF(VLOOKUP(A1,入力用!1:1048576,4,0)="","",VLOOKUP(A1,入力用!1:1048576,4,0))</f>
        <v/>
      </c>
      <c r="G8" s="279"/>
      <c r="H8" s="279"/>
      <c r="I8" s="280"/>
      <c r="J8" s="281" t="s">
        <v>130</v>
      </c>
      <c r="K8" s="282"/>
      <c r="L8" s="283" t="s">
        <v>22</v>
      </c>
      <c r="M8" s="284"/>
      <c r="N8" s="285"/>
      <c r="O8" s="289" t="str">
        <f>IF(VLOOKUP(A1,入力用!1:1048576,11,0)="","",VLOOKUP(A1,入力用!1:1048576,11,0))</f>
        <v/>
      </c>
      <c r="P8" s="290"/>
      <c r="Q8" s="290"/>
      <c r="R8" s="290"/>
      <c r="S8" s="290"/>
      <c r="T8" s="291"/>
      <c r="U8" s="46"/>
      <c r="V8" s="275" t="s">
        <v>234</v>
      </c>
      <c r="W8" s="276"/>
      <c r="X8" s="277" t="s">
        <v>129</v>
      </c>
      <c r="Y8" s="278"/>
      <c r="Z8" s="278"/>
      <c r="AA8" s="279" t="str">
        <f>IF(VLOOKUP(V1,入力用!1:1048576,4,0)="","",VLOOKUP(V1,入力用!1:1048576,4,0))</f>
        <v/>
      </c>
      <c r="AB8" s="279"/>
      <c r="AC8" s="279"/>
      <c r="AD8" s="280"/>
      <c r="AE8" s="281" t="s">
        <v>130</v>
      </c>
      <c r="AF8" s="282"/>
      <c r="AG8" s="283" t="s">
        <v>22</v>
      </c>
      <c r="AH8" s="284"/>
      <c r="AI8" s="285"/>
      <c r="AJ8" s="289" t="str">
        <f>IF(VLOOKUP(V1,入力用!1:1048576,11,0)="","",VLOOKUP(V1,入力用!1:1048576,11,0))</f>
        <v/>
      </c>
      <c r="AK8" s="290"/>
      <c r="AL8" s="290"/>
      <c r="AM8" s="290"/>
      <c r="AN8" s="290"/>
      <c r="AO8" s="291"/>
      <c r="AP8" s="46"/>
      <c r="AQ8" s="275" t="s">
        <v>234</v>
      </c>
      <c r="AR8" s="276"/>
      <c r="AS8" s="277" t="s">
        <v>129</v>
      </c>
      <c r="AT8" s="278"/>
      <c r="AU8" s="278"/>
      <c r="AV8" s="279" t="str">
        <f>IF(VLOOKUP(AQ1,入力用!1:1048576,4,0)="","",VLOOKUP(AQ1,入力用!1:1048576,4,0))</f>
        <v/>
      </c>
      <c r="AW8" s="279"/>
      <c r="AX8" s="279"/>
      <c r="AY8" s="280"/>
      <c r="AZ8" s="281" t="s">
        <v>130</v>
      </c>
      <c r="BA8" s="282"/>
      <c r="BB8" s="283" t="s">
        <v>22</v>
      </c>
      <c r="BC8" s="284"/>
      <c r="BD8" s="285"/>
      <c r="BE8" s="289" t="str">
        <f>IF(VLOOKUP(AQ1,入力用!1:1048576,11,0)="","",VLOOKUP(AQ1,入力用!1:1048576,11,0))</f>
        <v/>
      </c>
      <c r="BF8" s="290"/>
      <c r="BG8" s="290"/>
      <c r="BH8" s="290"/>
      <c r="BI8" s="290"/>
      <c r="BJ8" s="291"/>
      <c r="BK8" s="46"/>
      <c r="BL8" s="275" t="s">
        <v>234</v>
      </c>
      <c r="BM8" s="276"/>
      <c r="BN8" s="277" t="s">
        <v>129</v>
      </c>
      <c r="BO8" s="278"/>
      <c r="BP8" s="278"/>
      <c r="BQ8" s="279" t="str">
        <f>IF(VLOOKUP(BL1,入力用!1:1048576,4,0)="","",VLOOKUP(BL1,入力用!1:1048576,4,0))</f>
        <v/>
      </c>
      <c r="BR8" s="279"/>
      <c r="BS8" s="279"/>
      <c r="BT8" s="280"/>
      <c r="BU8" s="281" t="s">
        <v>130</v>
      </c>
      <c r="BV8" s="282"/>
      <c r="BW8" s="283" t="s">
        <v>22</v>
      </c>
      <c r="BX8" s="284"/>
      <c r="BY8" s="285"/>
      <c r="BZ8" s="289" t="str">
        <f>IF(VLOOKUP(BL1,入力用!1:1048576,11,0)="","",VLOOKUP(BL1,入力用!1:1048576,11,0))</f>
        <v/>
      </c>
      <c r="CA8" s="290"/>
      <c r="CB8" s="290"/>
      <c r="CC8" s="290"/>
      <c r="CD8" s="290"/>
      <c r="CE8" s="291"/>
      <c r="CF8" s="46"/>
      <c r="CG8" s="275" t="s">
        <v>234</v>
      </c>
      <c r="CH8" s="276"/>
      <c r="CI8" s="277" t="s">
        <v>129</v>
      </c>
      <c r="CJ8" s="278"/>
      <c r="CK8" s="278"/>
      <c r="CL8" s="279" t="str">
        <f>IF(VLOOKUP(CG1,入力用!1:1048576,4,0)="","",VLOOKUP(CG1,入力用!1:1048576,4,0))</f>
        <v/>
      </c>
      <c r="CM8" s="279"/>
      <c r="CN8" s="279"/>
      <c r="CO8" s="280"/>
      <c r="CP8" s="281" t="s">
        <v>130</v>
      </c>
      <c r="CQ8" s="282"/>
      <c r="CR8" s="283" t="s">
        <v>22</v>
      </c>
      <c r="CS8" s="284"/>
      <c r="CT8" s="285"/>
      <c r="CU8" s="289" t="str">
        <f>IF(VLOOKUP(CG1,入力用!1:1048576,11,0)="","",VLOOKUP(CG1,入力用!1:1048576,11,0))</f>
        <v/>
      </c>
      <c r="CV8" s="290"/>
      <c r="CW8" s="290"/>
      <c r="CX8" s="290"/>
      <c r="CY8" s="290"/>
      <c r="CZ8" s="291"/>
      <c r="DA8" s="46"/>
      <c r="DB8" s="275" t="s">
        <v>234</v>
      </c>
      <c r="DC8" s="276"/>
      <c r="DD8" s="277" t="s">
        <v>129</v>
      </c>
      <c r="DE8" s="278"/>
      <c r="DF8" s="278"/>
      <c r="DG8" s="279" t="str">
        <f>IF(VLOOKUP(DB1,入力用!1:1048576,4,0)="","",VLOOKUP(DB1,入力用!1:1048576,4,0))</f>
        <v/>
      </c>
      <c r="DH8" s="279"/>
      <c r="DI8" s="279"/>
      <c r="DJ8" s="280"/>
      <c r="DK8" s="281" t="s">
        <v>130</v>
      </c>
      <c r="DL8" s="282"/>
      <c r="DM8" s="283" t="s">
        <v>22</v>
      </c>
      <c r="DN8" s="284"/>
      <c r="DO8" s="285"/>
      <c r="DP8" s="289" t="str">
        <f>IF(VLOOKUP(DB1,入力用!1:1048576,11,0)="","",VLOOKUP(DB1,入力用!1:1048576,11,0))</f>
        <v/>
      </c>
      <c r="DQ8" s="290"/>
      <c r="DR8" s="290"/>
      <c r="DS8" s="290"/>
      <c r="DT8" s="290"/>
      <c r="DU8" s="291"/>
      <c r="DV8" s="46"/>
      <c r="DW8" s="275" t="s">
        <v>234</v>
      </c>
      <c r="DX8" s="276"/>
      <c r="DY8" s="277" t="s">
        <v>129</v>
      </c>
      <c r="DZ8" s="278"/>
      <c r="EA8" s="278"/>
      <c r="EB8" s="279" t="str">
        <f>IF(VLOOKUP(DW1,入力用!1:1048576,4,0)="","",VLOOKUP(DW1,入力用!1:1048576,4,0))</f>
        <v/>
      </c>
      <c r="EC8" s="279"/>
      <c r="ED8" s="279"/>
      <c r="EE8" s="280"/>
      <c r="EF8" s="281" t="s">
        <v>130</v>
      </c>
      <c r="EG8" s="282"/>
      <c r="EH8" s="283" t="s">
        <v>22</v>
      </c>
      <c r="EI8" s="284"/>
      <c r="EJ8" s="285"/>
      <c r="EK8" s="289" t="str">
        <f>IF(VLOOKUP(DW1,入力用!1:1048576,11,0)="","",VLOOKUP(DW1,入力用!1:1048576,11,0))</f>
        <v/>
      </c>
      <c r="EL8" s="290"/>
      <c r="EM8" s="290"/>
      <c r="EN8" s="290"/>
      <c r="EO8" s="290"/>
      <c r="EP8" s="291"/>
      <c r="EQ8" s="46"/>
      <c r="ER8" s="275" t="s">
        <v>234</v>
      </c>
      <c r="ES8" s="276"/>
      <c r="ET8" s="277" t="s">
        <v>129</v>
      </c>
      <c r="EU8" s="278"/>
      <c r="EV8" s="278"/>
      <c r="EW8" s="279" t="str">
        <f>IF(VLOOKUP(ER1,入力用!1:1048576,4,0)="","",VLOOKUP(ER1,入力用!1:1048576,4,0))</f>
        <v/>
      </c>
      <c r="EX8" s="279"/>
      <c r="EY8" s="279"/>
      <c r="EZ8" s="280"/>
      <c r="FA8" s="281" t="s">
        <v>130</v>
      </c>
      <c r="FB8" s="282"/>
      <c r="FC8" s="283" t="s">
        <v>22</v>
      </c>
      <c r="FD8" s="284"/>
      <c r="FE8" s="285"/>
      <c r="FF8" s="289" t="str">
        <f>IF(VLOOKUP(ER1,入力用!1:1048576,11,0)="","",VLOOKUP(ER1,入力用!1:1048576,11,0))</f>
        <v/>
      </c>
      <c r="FG8" s="290"/>
      <c r="FH8" s="290"/>
      <c r="FI8" s="290"/>
      <c r="FJ8" s="290"/>
      <c r="FK8" s="291"/>
      <c r="FL8" s="46"/>
      <c r="FM8" s="275" t="s">
        <v>234</v>
      </c>
      <c r="FN8" s="276"/>
      <c r="FO8" s="277" t="s">
        <v>129</v>
      </c>
      <c r="FP8" s="278"/>
      <c r="FQ8" s="278"/>
      <c r="FR8" s="279" t="str">
        <f>IF(VLOOKUP(FM1,入力用!1:1048576,4,0)="","",VLOOKUP(FM1,入力用!1:1048576,4,0))</f>
        <v/>
      </c>
      <c r="FS8" s="279"/>
      <c r="FT8" s="279"/>
      <c r="FU8" s="280"/>
      <c r="FV8" s="281" t="s">
        <v>130</v>
      </c>
      <c r="FW8" s="282"/>
      <c r="FX8" s="283" t="s">
        <v>22</v>
      </c>
      <c r="FY8" s="284"/>
      <c r="FZ8" s="285"/>
      <c r="GA8" s="289" t="str">
        <f>IF(VLOOKUP(FM1,入力用!1:1048576,11,0)="","",VLOOKUP(FM1,入力用!1:1048576,11,0))</f>
        <v/>
      </c>
      <c r="GB8" s="290"/>
      <c r="GC8" s="290"/>
      <c r="GD8" s="290"/>
      <c r="GE8" s="290"/>
      <c r="GF8" s="291"/>
      <c r="GG8" s="46"/>
      <c r="GH8" s="275" t="s">
        <v>234</v>
      </c>
      <c r="GI8" s="276"/>
      <c r="GJ8" s="277" t="s">
        <v>129</v>
      </c>
      <c r="GK8" s="278"/>
      <c r="GL8" s="278"/>
      <c r="GM8" s="279" t="str">
        <f>IF(VLOOKUP(GH1,入力用!1:1048576,4,0)="","",VLOOKUP(GH1,入力用!1:1048576,4,0))</f>
        <v/>
      </c>
      <c r="GN8" s="279"/>
      <c r="GO8" s="279"/>
      <c r="GP8" s="280"/>
      <c r="GQ8" s="281" t="s">
        <v>130</v>
      </c>
      <c r="GR8" s="282"/>
      <c r="GS8" s="283" t="s">
        <v>22</v>
      </c>
      <c r="GT8" s="284"/>
      <c r="GU8" s="285"/>
      <c r="GV8" s="289" t="str">
        <f>IF(VLOOKUP(GH1,入力用!1:1048576,11,0)="","",VLOOKUP(GH1,入力用!1:1048576,11,0))</f>
        <v/>
      </c>
      <c r="GW8" s="290"/>
      <c r="GX8" s="290"/>
      <c r="GY8" s="290"/>
      <c r="GZ8" s="290"/>
      <c r="HA8" s="291"/>
      <c r="HB8" s="46"/>
    </row>
    <row r="9" spans="1:210" s="83" customFormat="1" ht="41.25" customHeight="1">
      <c r="A9" s="275"/>
      <c r="B9" s="275"/>
      <c r="C9" s="295" t="str">
        <f>IF(VLOOKUP(A1,入力用!1:1048576,5,0)="","",VLOOKUP(A1,入力用!1:1048576,5,0))</f>
        <v/>
      </c>
      <c r="D9" s="296"/>
      <c r="E9" s="296"/>
      <c r="F9" s="296"/>
      <c r="G9" s="296"/>
      <c r="H9" s="296"/>
      <c r="I9" s="297"/>
      <c r="J9" s="298" t="str">
        <f>IF(VLOOKUP(A1,入力用!1:1048576,9,0)="","",VLOOKUP(A1,入力用!1:1048576,9,0))</f>
        <v/>
      </c>
      <c r="K9" s="299"/>
      <c r="L9" s="286"/>
      <c r="M9" s="287"/>
      <c r="N9" s="288"/>
      <c r="O9" s="292"/>
      <c r="P9" s="293"/>
      <c r="Q9" s="293"/>
      <c r="R9" s="293"/>
      <c r="S9" s="293"/>
      <c r="T9" s="294"/>
      <c r="U9" s="46"/>
      <c r="V9" s="275"/>
      <c r="W9" s="275"/>
      <c r="X9" s="295" t="str">
        <f>IF(VLOOKUP(V1,入力用!1:1048576,5,0)="","",VLOOKUP(V1,入力用!1:1048576,5,0))</f>
        <v/>
      </c>
      <c r="Y9" s="296"/>
      <c r="Z9" s="296"/>
      <c r="AA9" s="296"/>
      <c r="AB9" s="296"/>
      <c r="AC9" s="296"/>
      <c r="AD9" s="297"/>
      <c r="AE9" s="298" t="str">
        <f>IF(VLOOKUP(V1,入力用!1:1048576,9,0)="","",VLOOKUP(V1,入力用!1:1048576,9,0))</f>
        <v/>
      </c>
      <c r="AF9" s="299"/>
      <c r="AG9" s="286"/>
      <c r="AH9" s="287"/>
      <c r="AI9" s="288"/>
      <c r="AJ9" s="292"/>
      <c r="AK9" s="293"/>
      <c r="AL9" s="293"/>
      <c r="AM9" s="293"/>
      <c r="AN9" s="293"/>
      <c r="AO9" s="294"/>
      <c r="AP9" s="46"/>
      <c r="AQ9" s="275"/>
      <c r="AR9" s="275"/>
      <c r="AS9" s="295" t="str">
        <f>IF(VLOOKUP(AQ1,入力用!1:1048576,5,0)="","",VLOOKUP(AQ1,入力用!1:1048576,5,0))</f>
        <v/>
      </c>
      <c r="AT9" s="296"/>
      <c r="AU9" s="296"/>
      <c r="AV9" s="296"/>
      <c r="AW9" s="296"/>
      <c r="AX9" s="296"/>
      <c r="AY9" s="297"/>
      <c r="AZ9" s="298" t="str">
        <f>IF(VLOOKUP(AQ1,入力用!1:1048576,9,0)="","",VLOOKUP(AQ1,入力用!1:1048576,9,0))</f>
        <v/>
      </c>
      <c r="BA9" s="299"/>
      <c r="BB9" s="286"/>
      <c r="BC9" s="287"/>
      <c r="BD9" s="288"/>
      <c r="BE9" s="292"/>
      <c r="BF9" s="293"/>
      <c r="BG9" s="293"/>
      <c r="BH9" s="293"/>
      <c r="BI9" s="293"/>
      <c r="BJ9" s="294"/>
      <c r="BK9" s="46"/>
      <c r="BL9" s="275"/>
      <c r="BM9" s="275"/>
      <c r="BN9" s="295" t="str">
        <f>IF(VLOOKUP(BL1,入力用!1:1048576,5,0)="","",VLOOKUP(BL1,入力用!1:1048576,5,0))</f>
        <v/>
      </c>
      <c r="BO9" s="296"/>
      <c r="BP9" s="296"/>
      <c r="BQ9" s="296"/>
      <c r="BR9" s="296"/>
      <c r="BS9" s="296"/>
      <c r="BT9" s="297"/>
      <c r="BU9" s="298" t="str">
        <f>IF(VLOOKUP(BL1,入力用!1:1048576,9,0)="","",VLOOKUP(BL1,入力用!1:1048576,9,0))</f>
        <v/>
      </c>
      <c r="BV9" s="299"/>
      <c r="BW9" s="286"/>
      <c r="BX9" s="287"/>
      <c r="BY9" s="288"/>
      <c r="BZ9" s="292"/>
      <c r="CA9" s="293"/>
      <c r="CB9" s="293"/>
      <c r="CC9" s="293"/>
      <c r="CD9" s="293"/>
      <c r="CE9" s="294"/>
      <c r="CF9" s="46"/>
      <c r="CG9" s="275"/>
      <c r="CH9" s="275"/>
      <c r="CI9" s="295" t="str">
        <f>IF(VLOOKUP(CG1,入力用!1:1048576,5,0)="","",VLOOKUP(CG1,入力用!1:1048576,5,0))</f>
        <v/>
      </c>
      <c r="CJ9" s="296"/>
      <c r="CK9" s="296"/>
      <c r="CL9" s="296"/>
      <c r="CM9" s="296"/>
      <c r="CN9" s="296"/>
      <c r="CO9" s="297"/>
      <c r="CP9" s="298" t="str">
        <f>IF(VLOOKUP(CG1,入力用!1:1048576,9,0)="","",VLOOKUP(CG1,入力用!1:1048576,9,0))</f>
        <v/>
      </c>
      <c r="CQ9" s="299"/>
      <c r="CR9" s="286"/>
      <c r="CS9" s="287"/>
      <c r="CT9" s="288"/>
      <c r="CU9" s="292"/>
      <c r="CV9" s="293"/>
      <c r="CW9" s="293"/>
      <c r="CX9" s="293"/>
      <c r="CY9" s="293"/>
      <c r="CZ9" s="294"/>
      <c r="DA9" s="46"/>
      <c r="DB9" s="275"/>
      <c r="DC9" s="275"/>
      <c r="DD9" s="295" t="str">
        <f>IF(VLOOKUP(DB1,入力用!1:1048576,5,0)="","",VLOOKUP(DB1,入力用!1:1048576,5,0))</f>
        <v/>
      </c>
      <c r="DE9" s="296"/>
      <c r="DF9" s="296"/>
      <c r="DG9" s="296"/>
      <c r="DH9" s="296"/>
      <c r="DI9" s="296"/>
      <c r="DJ9" s="297"/>
      <c r="DK9" s="298" t="str">
        <f>IF(VLOOKUP(DB1,入力用!1:1048576,9,0)="","",VLOOKUP(DB1,入力用!1:1048576,9,0))</f>
        <v/>
      </c>
      <c r="DL9" s="299"/>
      <c r="DM9" s="286"/>
      <c r="DN9" s="287"/>
      <c r="DO9" s="288"/>
      <c r="DP9" s="292"/>
      <c r="DQ9" s="293"/>
      <c r="DR9" s="293"/>
      <c r="DS9" s="293"/>
      <c r="DT9" s="293"/>
      <c r="DU9" s="294"/>
      <c r="DV9" s="46"/>
      <c r="DW9" s="275"/>
      <c r="DX9" s="275"/>
      <c r="DY9" s="295" t="str">
        <f>IF(VLOOKUP(DW1,入力用!1:1048576,5,0)="","",VLOOKUP(DW1,入力用!1:1048576,5,0))</f>
        <v/>
      </c>
      <c r="DZ9" s="296"/>
      <c r="EA9" s="296"/>
      <c r="EB9" s="296"/>
      <c r="EC9" s="296"/>
      <c r="ED9" s="296"/>
      <c r="EE9" s="297"/>
      <c r="EF9" s="298" t="str">
        <f>IF(VLOOKUP(DW1,入力用!1:1048576,9,0)="","",VLOOKUP(DW1,入力用!1:1048576,9,0))</f>
        <v/>
      </c>
      <c r="EG9" s="299"/>
      <c r="EH9" s="286"/>
      <c r="EI9" s="287"/>
      <c r="EJ9" s="288"/>
      <c r="EK9" s="292"/>
      <c r="EL9" s="293"/>
      <c r="EM9" s="293"/>
      <c r="EN9" s="293"/>
      <c r="EO9" s="293"/>
      <c r="EP9" s="294"/>
      <c r="EQ9" s="46"/>
      <c r="ER9" s="275"/>
      <c r="ES9" s="275"/>
      <c r="ET9" s="295" t="str">
        <f>IF(VLOOKUP(ER1,入力用!1:1048576,5,0)="","",VLOOKUP(ER1,入力用!1:1048576,5,0))</f>
        <v/>
      </c>
      <c r="EU9" s="296"/>
      <c r="EV9" s="296"/>
      <c r="EW9" s="296"/>
      <c r="EX9" s="296"/>
      <c r="EY9" s="296"/>
      <c r="EZ9" s="297"/>
      <c r="FA9" s="298" t="str">
        <f>IF(VLOOKUP(ER1,入力用!1:1048576,9,0)="","",VLOOKUP(ER1,入力用!1:1048576,9,0))</f>
        <v/>
      </c>
      <c r="FB9" s="299"/>
      <c r="FC9" s="286"/>
      <c r="FD9" s="287"/>
      <c r="FE9" s="288"/>
      <c r="FF9" s="292"/>
      <c r="FG9" s="293"/>
      <c r="FH9" s="293"/>
      <c r="FI9" s="293"/>
      <c r="FJ9" s="293"/>
      <c r="FK9" s="294"/>
      <c r="FL9" s="46"/>
      <c r="FM9" s="275"/>
      <c r="FN9" s="275"/>
      <c r="FO9" s="295" t="str">
        <f>IF(VLOOKUP(FM1,入力用!1:1048576,5,0)="","",VLOOKUP(FM1,入力用!1:1048576,5,0))</f>
        <v/>
      </c>
      <c r="FP9" s="296"/>
      <c r="FQ9" s="296"/>
      <c r="FR9" s="296"/>
      <c r="FS9" s="296"/>
      <c r="FT9" s="296"/>
      <c r="FU9" s="297"/>
      <c r="FV9" s="298" t="str">
        <f>IF(VLOOKUP(FM1,入力用!1:1048576,9,0)="","",VLOOKUP(FM1,入力用!1:1048576,9,0))</f>
        <v/>
      </c>
      <c r="FW9" s="299"/>
      <c r="FX9" s="286"/>
      <c r="FY9" s="287"/>
      <c r="FZ9" s="288"/>
      <c r="GA9" s="292"/>
      <c r="GB9" s="293"/>
      <c r="GC9" s="293"/>
      <c r="GD9" s="293"/>
      <c r="GE9" s="293"/>
      <c r="GF9" s="294"/>
      <c r="GG9" s="46"/>
      <c r="GH9" s="275"/>
      <c r="GI9" s="275"/>
      <c r="GJ9" s="295" t="str">
        <f>IF(VLOOKUP(GH1,入力用!1:1048576,5,0)="","",VLOOKUP(GH1,入力用!1:1048576,5,0))</f>
        <v/>
      </c>
      <c r="GK9" s="296"/>
      <c r="GL9" s="296"/>
      <c r="GM9" s="296"/>
      <c r="GN9" s="296"/>
      <c r="GO9" s="296"/>
      <c r="GP9" s="297"/>
      <c r="GQ9" s="298" t="str">
        <f>IF(VLOOKUP(GH1,入力用!1:1048576,9,0)="","",VLOOKUP(GH1,入力用!1:1048576,9,0))</f>
        <v/>
      </c>
      <c r="GR9" s="299"/>
      <c r="GS9" s="286"/>
      <c r="GT9" s="287"/>
      <c r="GU9" s="288"/>
      <c r="GV9" s="292"/>
      <c r="GW9" s="293"/>
      <c r="GX9" s="293"/>
      <c r="GY9" s="293"/>
      <c r="GZ9" s="293"/>
      <c r="HA9" s="294"/>
      <c r="HB9" s="46"/>
    </row>
    <row r="10" spans="1:210" s="83" customFormat="1" ht="41.25" customHeight="1">
      <c r="A10" s="326" t="s">
        <v>131</v>
      </c>
      <c r="B10" s="326"/>
      <c r="C10" s="330" t="str">
        <f>IF(VLOOKUP(A1,入力用!1:1048576,12,0)="","",VLOOKUP(A1,入力用!1:1048576,12,0))</f>
        <v/>
      </c>
      <c r="D10" s="331"/>
      <c r="E10" s="331"/>
      <c r="F10" s="331"/>
      <c r="G10" s="331"/>
      <c r="H10" s="331"/>
      <c r="I10" s="331"/>
      <c r="J10" s="331"/>
      <c r="K10" s="332"/>
      <c r="L10" s="333" t="s">
        <v>20</v>
      </c>
      <c r="M10" s="334"/>
      <c r="N10" s="295" t="str">
        <f>IF(VLOOKUP(A1,入力用!1:1048576,13,0)="","",VLOOKUP(A1,入力用!1:1048576,13,0))</f>
        <v/>
      </c>
      <c r="O10" s="296"/>
      <c r="P10" s="335" t="s">
        <v>241</v>
      </c>
      <c r="Q10" s="336"/>
      <c r="R10" s="296" t="str">
        <f>IF(VLOOKUP(A1,入力用!1:1048576,14,0)="","",VLOOKUP(A1,入力用!1:1048576,14,0))</f>
        <v/>
      </c>
      <c r="S10" s="296"/>
      <c r="T10" s="297"/>
      <c r="U10" s="180"/>
      <c r="V10" s="326" t="s">
        <v>131</v>
      </c>
      <c r="W10" s="326"/>
      <c r="X10" s="330" t="str">
        <f>IF(VLOOKUP(V1,入力用!1:1048576,12,0)="","",VLOOKUP(V1,入力用!1:1048576,12,0))</f>
        <v/>
      </c>
      <c r="Y10" s="331"/>
      <c r="Z10" s="331"/>
      <c r="AA10" s="331"/>
      <c r="AB10" s="331"/>
      <c r="AC10" s="331"/>
      <c r="AD10" s="331"/>
      <c r="AE10" s="331"/>
      <c r="AF10" s="332"/>
      <c r="AG10" s="333" t="s">
        <v>20</v>
      </c>
      <c r="AH10" s="334"/>
      <c r="AI10" s="295" t="str">
        <f>IF(VLOOKUP(V1,入力用!1:1048576,13,0)="","",VLOOKUP(V1,入力用!1:1048576,13,0))</f>
        <v/>
      </c>
      <c r="AJ10" s="296"/>
      <c r="AK10" s="335" t="s">
        <v>241</v>
      </c>
      <c r="AL10" s="336"/>
      <c r="AM10" s="296" t="str">
        <f>IF(VLOOKUP(V1,入力用!1:1048576,14,0)="","",VLOOKUP(V1,入力用!1:1048576,14,0))</f>
        <v/>
      </c>
      <c r="AN10" s="296"/>
      <c r="AO10" s="297"/>
      <c r="AP10" s="180"/>
      <c r="AQ10" s="326" t="s">
        <v>131</v>
      </c>
      <c r="AR10" s="326"/>
      <c r="AS10" s="330" t="str">
        <f>IF(VLOOKUP(AQ1,入力用!1:1048576,12,0)="","",VLOOKUP(AQ1,入力用!1:1048576,12,0))</f>
        <v/>
      </c>
      <c r="AT10" s="331"/>
      <c r="AU10" s="331"/>
      <c r="AV10" s="331"/>
      <c r="AW10" s="331"/>
      <c r="AX10" s="331"/>
      <c r="AY10" s="331"/>
      <c r="AZ10" s="331"/>
      <c r="BA10" s="332"/>
      <c r="BB10" s="333" t="s">
        <v>20</v>
      </c>
      <c r="BC10" s="334"/>
      <c r="BD10" s="295" t="str">
        <f>IF(VLOOKUP(AQ1,入力用!1:1048576,13,0)="","",VLOOKUP(AQ1,入力用!1:1048576,13,0))</f>
        <v/>
      </c>
      <c r="BE10" s="296"/>
      <c r="BF10" s="335" t="s">
        <v>241</v>
      </c>
      <c r="BG10" s="336"/>
      <c r="BH10" s="296" t="str">
        <f>IF(VLOOKUP(AQ1,入力用!1:1048576,14,0)="","",VLOOKUP(AQ1,入力用!1:1048576,14,0))</f>
        <v/>
      </c>
      <c r="BI10" s="296"/>
      <c r="BJ10" s="297"/>
      <c r="BK10" s="180"/>
      <c r="BL10" s="326" t="s">
        <v>131</v>
      </c>
      <c r="BM10" s="326"/>
      <c r="BN10" s="330" t="str">
        <f>IF(VLOOKUP(BL1,入力用!1:1048576,12,0)="","",VLOOKUP(BL1,入力用!1:1048576,12,0))</f>
        <v/>
      </c>
      <c r="BO10" s="331"/>
      <c r="BP10" s="331"/>
      <c r="BQ10" s="331"/>
      <c r="BR10" s="331"/>
      <c r="BS10" s="331"/>
      <c r="BT10" s="331"/>
      <c r="BU10" s="331"/>
      <c r="BV10" s="332"/>
      <c r="BW10" s="333" t="s">
        <v>20</v>
      </c>
      <c r="BX10" s="334"/>
      <c r="BY10" s="295" t="str">
        <f>IF(VLOOKUP(BL1,入力用!1:1048576,13,0)="","",VLOOKUP(BL1,入力用!1:1048576,13,0))</f>
        <v/>
      </c>
      <c r="BZ10" s="296"/>
      <c r="CA10" s="335" t="s">
        <v>241</v>
      </c>
      <c r="CB10" s="336"/>
      <c r="CC10" s="296" t="str">
        <f>IF(VLOOKUP(BL1,入力用!1:1048576,14,0)="","",VLOOKUP(BL1,入力用!1:1048576,14,0))</f>
        <v/>
      </c>
      <c r="CD10" s="296"/>
      <c r="CE10" s="297"/>
      <c r="CF10" s="180"/>
      <c r="CG10" s="326" t="s">
        <v>131</v>
      </c>
      <c r="CH10" s="326"/>
      <c r="CI10" s="330" t="str">
        <f>IF(VLOOKUP(CG1,入力用!1:1048576,12,0)="","",VLOOKUP(CG1,入力用!1:1048576,12,0))</f>
        <v/>
      </c>
      <c r="CJ10" s="331"/>
      <c r="CK10" s="331"/>
      <c r="CL10" s="331"/>
      <c r="CM10" s="331"/>
      <c r="CN10" s="331"/>
      <c r="CO10" s="331"/>
      <c r="CP10" s="331"/>
      <c r="CQ10" s="332"/>
      <c r="CR10" s="333" t="s">
        <v>20</v>
      </c>
      <c r="CS10" s="334"/>
      <c r="CT10" s="295" t="str">
        <f>IF(VLOOKUP(CG1,入力用!1:1048576,13,0)="","",VLOOKUP(CG1,入力用!1:1048576,13,0))</f>
        <v/>
      </c>
      <c r="CU10" s="296"/>
      <c r="CV10" s="335" t="s">
        <v>241</v>
      </c>
      <c r="CW10" s="336"/>
      <c r="CX10" s="296" t="str">
        <f>IF(VLOOKUP(CG1,入力用!1:1048576,14,0)="","",VLOOKUP(CG1,入力用!1:1048576,14,0))</f>
        <v/>
      </c>
      <c r="CY10" s="296"/>
      <c r="CZ10" s="297"/>
      <c r="DA10" s="180"/>
      <c r="DB10" s="326" t="s">
        <v>131</v>
      </c>
      <c r="DC10" s="326"/>
      <c r="DD10" s="330" t="str">
        <f>IF(VLOOKUP(DB1,入力用!1:1048576,12,0)="","",VLOOKUP(DB1,入力用!1:1048576,12,0))</f>
        <v/>
      </c>
      <c r="DE10" s="331"/>
      <c r="DF10" s="331"/>
      <c r="DG10" s="331"/>
      <c r="DH10" s="331"/>
      <c r="DI10" s="331"/>
      <c r="DJ10" s="331"/>
      <c r="DK10" s="331"/>
      <c r="DL10" s="332"/>
      <c r="DM10" s="333" t="s">
        <v>20</v>
      </c>
      <c r="DN10" s="334"/>
      <c r="DO10" s="295" t="str">
        <f>IF(VLOOKUP(DB1,入力用!1:1048576,13,0)="","",VLOOKUP(DB1,入力用!1:1048576,13,0))</f>
        <v/>
      </c>
      <c r="DP10" s="296"/>
      <c r="DQ10" s="335" t="s">
        <v>241</v>
      </c>
      <c r="DR10" s="336"/>
      <c r="DS10" s="296" t="str">
        <f>IF(VLOOKUP(DB1,入力用!1:1048576,14,0)="","",VLOOKUP(DB1,入力用!1:1048576,14,0))</f>
        <v/>
      </c>
      <c r="DT10" s="296"/>
      <c r="DU10" s="297"/>
      <c r="DV10" s="180"/>
      <c r="DW10" s="326" t="s">
        <v>131</v>
      </c>
      <c r="DX10" s="326"/>
      <c r="DY10" s="330" t="str">
        <f>IF(VLOOKUP(DW1,入力用!1:1048576,12,0)="","",VLOOKUP(DW1,入力用!1:1048576,12,0))</f>
        <v/>
      </c>
      <c r="DZ10" s="331"/>
      <c r="EA10" s="331"/>
      <c r="EB10" s="331"/>
      <c r="EC10" s="331"/>
      <c r="ED10" s="331"/>
      <c r="EE10" s="331"/>
      <c r="EF10" s="331"/>
      <c r="EG10" s="332"/>
      <c r="EH10" s="333" t="s">
        <v>20</v>
      </c>
      <c r="EI10" s="334"/>
      <c r="EJ10" s="295" t="str">
        <f>IF(VLOOKUP(DW1,入力用!1:1048576,13,0)="","",VLOOKUP(DW1,入力用!1:1048576,13,0))</f>
        <v/>
      </c>
      <c r="EK10" s="296"/>
      <c r="EL10" s="335" t="s">
        <v>241</v>
      </c>
      <c r="EM10" s="336"/>
      <c r="EN10" s="296" t="str">
        <f>IF(VLOOKUP(DW1,入力用!1:1048576,14,0)="","",VLOOKUP(DW1,入力用!1:1048576,14,0))</f>
        <v/>
      </c>
      <c r="EO10" s="296"/>
      <c r="EP10" s="297"/>
      <c r="EQ10" s="180"/>
      <c r="ER10" s="326" t="s">
        <v>131</v>
      </c>
      <c r="ES10" s="326"/>
      <c r="ET10" s="330" t="str">
        <f>IF(VLOOKUP(ER1,入力用!1:1048576,12,0)="","",VLOOKUP(ER1,入力用!1:1048576,12,0))</f>
        <v/>
      </c>
      <c r="EU10" s="331"/>
      <c r="EV10" s="331"/>
      <c r="EW10" s="331"/>
      <c r="EX10" s="331"/>
      <c r="EY10" s="331"/>
      <c r="EZ10" s="331"/>
      <c r="FA10" s="331"/>
      <c r="FB10" s="332"/>
      <c r="FC10" s="333" t="s">
        <v>20</v>
      </c>
      <c r="FD10" s="334"/>
      <c r="FE10" s="295" t="str">
        <f>IF(VLOOKUP(ER1,入力用!1:1048576,13,0)="","",VLOOKUP(ER1,入力用!1:1048576,13,0))</f>
        <v/>
      </c>
      <c r="FF10" s="296"/>
      <c r="FG10" s="335" t="s">
        <v>241</v>
      </c>
      <c r="FH10" s="336"/>
      <c r="FI10" s="296" t="str">
        <f>IF(VLOOKUP(ER1,入力用!1:1048576,14,0)="","",VLOOKUP(ER1,入力用!1:1048576,14,0))</f>
        <v/>
      </c>
      <c r="FJ10" s="296"/>
      <c r="FK10" s="297"/>
      <c r="FL10" s="180"/>
      <c r="FM10" s="326" t="s">
        <v>131</v>
      </c>
      <c r="FN10" s="326"/>
      <c r="FO10" s="330" t="str">
        <f>IF(VLOOKUP(FM1,入力用!1:1048576,12,0)="","",VLOOKUP(FM1,入力用!1:1048576,12,0))</f>
        <v/>
      </c>
      <c r="FP10" s="331"/>
      <c r="FQ10" s="331"/>
      <c r="FR10" s="331"/>
      <c r="FS10" s="331"/>
      <c r="FT10" s="331"/>
      <c r="FU10" s="331"/>
      <c r="FV10" s="331"/>
      <c r="FW10" s="332"/>
      <c r="FX10" s="333" t="s">
        <v>20</v>
      </c>
      <c r="FY10" s="334"/>
      <c r="FZ10" s="295" t="str">
        <f>IF(VLOOKUP(FM1,入力用!1:1048576,13,0)="","",VLOOKUP(FM1,入力用!1:1048576,13,0))</f>
        <v/>
      </c>
      <c r="GA10" s="296"/>
      <c r="GB10" s="335" t="s">
        <v>241</v>
      </c>
      <c r="GC10" s="336"/>
      <c r="GD10" s="296" t="str">
        <f>IF(VLOOKUP(FM1,入力用!1:1048576,14,0)="","",VLOOKUP(FM1,入力用!1:1048576,14,0))</f>
        <v/>
      </c>
      <c r="GE10" s="296"/>
      <c r="GF10" s="297"/>
      <c r="GG10" s="180"/>
      <c r="GH10" s="326" t="s">
        <v>131</v>
      </c>
      <c r="GI10" s="326"/>
      <c r="GJ10" s="330" t="str">
        <f>IF(VLOOKUP(GH1,入力用!1:1048576,12,0)="","",VLOOKUP(GH1,入力用!1:1048576,12,0))</f>
        <v/>
      </c>
      <c r="GK10" s="331"/>
      <c r="GL10" s="331"/>
      <c r="GM10" s="331"/>
      <c r="GN10" s="331"/>
      <c r="GO10" s="331"/>
      <c r="GP10" s="331"/>
      <c r="GQ10" s="331"/>
      <c r="GR10" s="332"/>
      <c r="GS10" s="333" t="s">
        <v>20</v>
      </c>
      <c r="GT10" s="334"/>
      <c r="GU10" s="295" t="str">
        <f>IF(VLOOKUP(GH1,入力用!1:1048576,13,0)="","",VLOOKUP(GH1,入力用!1:1048576,13,0))</f>
        <v/>
      </c>
      <c r="GV10" s="296"/>
      <c r="GW10" s="335" t="s">
        <v>241</v>
      </c>
      <c r="GX10" s="336"/>
      <c r="GY10" s="296" t="str">
        <f>IF(VLOOKUP(GH1,入力用!1:1048576,14,0)="","",VLOOKUP(GH1,入力用!1:1048576,14,0))</f>
        <v/>
      </c>
      <c r="GZ10" s="296"/>
      <c r="HA10" s="297"/>
      <c r="HB10" s="180"/>
    </row>
    <row r="11" spans="1:210" s="83" customFormat="1" ht="33.75" customHeight="1">
      <c r="A11" s="326" t="s">
        <v>132</v>
      </c>
      <c r="B11" s="326"/>
      <c r="C11" s="295" t="str">
        <f>IF(VLOOKUP(A1,入力用!1:1048576,15,0)="","",VLOOKUP(A1,入力用!1:1048576,15,0))</f>
        <v/>
      </c>
      <c r="D11" s="296"/>
      <c r="E11" s="296"/>
      <c r="F11" s="296"/>
      <c r="G11" s="296"/>
      <c r="H11" s="296"/>
      <c r="I11" s="296"/>
      <c r="J11" s="296"/>
      <c r="K11" s="297"/>
      <c r="L11" s="327" t="s">
        <v>133</v>
      </c>
      <c r="M11" s="328"/>
      <c r="N11" s="329"/>
      <c r="O11" s="295" t="str">
        <f>IF(VLOOKUP(A1,入力用!1:1048576,16,0)="","",VLOOKUP(A1,入力用!1:1048576,16,0))</f>
        <v/>
      </c>
      <c r="P11" s="296"/>
      <c r="Q11" s="296"/>
      <c r="R11" s="296"/>
      <c r="S11" s="296"/>
      <c r="T11" s="297"/>
      <c r="U11" s="46"/>
      <c r="V11" s="326" t="s">
        <v>132</v>
      </c>
      <c r="W11" s="326"/>
      <c r="X11" s="295" t="str">
        <f>IF(VLOOKUP(V1,入力用!1:1048576,15,0)="","",VLOOKUP(V1,入力用!1:1048576,15,0))</f>
        <v/>
      </c>
      <c r="Y11" s="296"/>
      <c r="Z11" s="296"/>
      <c r="AA11" s="296"/>
      <c r="AB11" s="296"/>
      <c r="AC11" s="296"/>
      <c r="AD11" s="296"/>
      <c r="AE11" s="296"/>
      <c r="AF11" s="297"/>
      <c r="AG11" s="327" t="s">
        <v>133</v>
      </c>
      <c r="AH11" s="328"/>
      <c r="AI11" s="329"/>
      <c r="AJ11" s="295" t="str">
        <f>IF(VLOOKUP(V1,入力用!1:1048576,16,0)="","",VLOOKUP(V1,入力用!1:1048576,16,0))</f>
        <v/>
      </c>
      <c r="AK11" s="296"/>
      <c r="AL11" s="296"/>
      <c r="AM11" s="296"/>
      <c r="AN11" s="296"/>
      <c r="AO11" s="297"/>
      <c r="AP11" s="46"/>
      <c r="AQ11" s="326" t="s">
        <v>132</v>
      </c>
      <c r="AR11" s="326"/>
      <c r="AS11" s="295" t="str">
        <f>IF(VLOOKUP(AQ1,入力用!1:1048576,15,0)="","",VLOOKUP(AQ1,入力用!1:1048576,15,0))</f>
        <v/>
      </c>
      <c r="AT11" s="296"/>
      <c r="AU11" s="296"/>
      <c r="AV11" s="296"/>
      <c r="AW11" s="296"/>
      <c r="AX11" s="296"/>
      <c r="AY11" s="296"/>
      <c r="AZ11" s="296"/>
      <c r="BA11" s="297"/>
      <c r="BB11" s="327" t="s">
        <v>133</v>
      </c>
      <c r="BC11" s="328"/>
      <c r="BD11" s="329"/>
      <c r="BE11" s="295" t="str">
        <f>IF(VLOOKUP(AQ1,入力用!1:1048576,16,0)="","",VLOOKUP(AQ1,入力用!1:1048576,16,0))</f>
        <v/>
      </c>
      <c r="BF11" s="296"/>
      <c r="BG11" s="296"/>
      <c r="BH11" s="296"/>
      <c r="BI11" s="296"/>
      <c r="BJ11" s="297"/>
      <c r="BK11" s="46"/>
      <c r="BL11" s="326" t="s">
        <v>132</v>
      </c>
      <c r="BM11" s="326"/>
      <c r="BN11" s="295" t="str">
        <f>IF(VLOOKUP(BL1,入力用!1:1048576,15,0)="","",VLOOKUP(BL1,入力用!1:1048576,15,0))</f>
        <v/>
      </c>
      <c r="BO11" s="296"/>
      <c r="BP11" s="296"/>
      <c r="BQ11" s="296"/>
      <c r="BR11" s="296"/>
      <c r="BS11" s="296"/>
      <c r="BT11" s="296"/>
      <c r="BU11" s="296"/>
      <c r="BV11" s="297"/>
      <c r="BW11" s="327" t="s">
        <v>133</v>
      </c>
      <c r="BX11" s="328"/>
      <c r="BY11" s="329"/>
      <c r="BZ11" s="295" t="str">
        <f>IF(VLOOKUP(BL1,入力用!1:1048576,16,0)="","",VLOOKUP(BL1,入力用!1:1048576,16,0))</f>
        <v/>
      </c>
      <c r="CA11" s="296"/>
      <c r="CB11" s="296"/>
      <c r="CC11" s="296"/>
      <c r="CD11" s="296"/>
      <c r="CE11" s="297"/>
      <c r="CF11" s="46"/>
      <c r="CG11" s="326" t="s">
        <v>132</v>
      </c>
      <c r="CH11" s="326"/>
      <c r="CI11" s="295" t="str">
        <f>IF(VLOOKUP(CG1,入力用!1:1048576,15,0)="","",VLOOKUP(CG1,入力用!1:1048576,15,0))</f>
        <v/>
      </c>
      <c r="CJ11" s="296"/>
      <c r="CK11" s="296"/>
      <c r="CL11" s="296"/>
      <c r="CM11" s="296"/>
      <c r="CN11" s="296"/>
      <c r="CO11" s="296"/>
      <c r="CP11" s="296"/>
      <c r="CQ11" s="297"/>
      <c r="CR11" s="327" t="s">
        <v>133</v>
      </c>
      <c r="CS11" s="328"/>
      <c r="CT11" s="329"/>
      <c r="CU11" s="295" t="str">
        <f>IF(VLOOKUP(CG1,入力用!1:1048576,16,0)="","",VLOOKUP(CG1,入力用!1:1048576,16,0))</f>
        <v/>
      </c>
      <c r="CV11" s="296"/>
      <c r="CW11" s="296"/>
      <c r="CX11" s="296"/>
      <c r="CY11" s="296"/>
      <c r="CZ11" s="297"/>
      <c r="DA11" s="46"/>
      <c r="DB11" s="326" t="s">
        <v>132</v>
      </c>
      <c r="DC11" s="326"/>
      <c r="DD11" s="295" t="str">
        <f>IF(VLOOKUP(DB1,入力用!1:1048576,15,0)="","",VLOOKUP(DB1,入力用!1:1048576,15,0))</f>
        <v/>
      </c>
      <c r="DE11" s="296"/>
      <c r="DF11" s="296"/>
      <c r="DG11" s="296"/>
      <c r="DH11" s="296"/>
      <c r="DI11" s="296"/>
      <c r="DJ11" s="296"/>
      <c r="DK11" s="296"/>
      <c r="DL11" s="297"/>
      <c r="DM11" s="327" t="s">
        <v>133</v>
      </c>
      <c r="DN11" s="328"/>
      <c r="DO11" s="329"/>
      <c r="DP11" s="295" t="str">
        <f>IF(VLOOKUP(DB1,入力用!1:1048576,16,0)="","",VLOOKUP(DB1,入力用!1:1048576,16,0))</f>
        <v/>
      </c>
      <c r="DQ11" s="296"/>
      <c r="DR11" s="296"/>
      <c r="DS11" s="296"/>
      <c r="DT11" s="296"/>
      <c r="DU11" s="297"/>
      <c r="DV11" s="46"/>
      <c r="DW11" s="326" t="s">
        <v>132</v>
      </c>
      <c r="DX11" s="326"/>
      <c r="DY11" s="295" t="str">
        <f>IF(VLOOKUP(DW1,入力用!1:1048576,15,0)="","",VLOOKUP(DW1,入力用!1:1048576,15,0))</f>
        <v/>
      </c>
      <c r="DZ11" s="296"/>
      <c r="EA11" s="296"/>
      <c r="EB11" s="296"/>
      <c r="EC11" s="296"/>
      <c r="ED11" s="296"/>
      <c r="EE11" s="296"/>
      <c r="EF11" s="296"/>
      <c r="EG11" s="297"/>
      <c r="EH11" s="327" t="s">
        <v>133</v>
      </c>
      <c r="EI11" s="328"/>
      <c r="EJ11" s="329"/>
      <c r="EK11" s="295" t="str">
        <f>IF(VLOOKUP(DW1,入力用!1:1048576,16,0)="","",VLOOKUP(DW1,入力用!1:1048576,16,0))</f>
        <v/>
      </c>
      <c r="EL11" s="296"/>
      <c r="EM11" s="296"/>
      <c r="EN11" s="296"/>
      <c r="EO11" s="296"/>
      <c r="EP11" s="297"/>
      <c r="EQ11" s="46"/>
      <c r="ER11" s="326" t="s">
        <v>132</v>
      </c>
      <c r="ES11" s="326"/>
      <c r="ET11" s="295" t="str">
        <f>IF(VLOOKUP(ER1,入力用!1:1048576,15,0)="","",VLOOKUP(ER1,入力用!1:1048576,15,0))</f>
        <v/>
      </c>
      <c r="EU11" s="296"/>
      <c r="EV11" s="296"/>
      <c r="EW11" s="296"/>
      <c r="EX11" s="296"/>
      <c r="EY11" s="296"/>
      <c r="EZ11" s="296"/>
      <c r="FA11" s="296"/>
      <c r="FB11" s="297"/>
      <c r="FC11" s="327" t="s">
        <v>133</v>
      </c>
      <c r="FD11" s="328"/>
      <c r="FE11" s="329"/>
      <c r="FF11" s="295" t="str">
        <f>IF(VLOOKUP(ER1,入力用!1:1048576,16,0)="","",VLOOKUP(ER1,入力用!1:1048576,16,0))</f>
        <v/>
      </c>
      <c r="FG11" s="296"/>
      <c r="FH11" s="296"/>
      <c r="FI11" s="296"/>
      <c r="FJ11" s="296"/>
      <c r="FK11" s="297"/>
      <c r="FL11" s="46"/>
      <c r="FM11" s="326" t="s">
        <v>132</v>
      </c>
      <c r="FN11" s="326"/>
      <c r="FO11" s="295" t="str">
        <f>IF(VLOOKUP(FM1,入力用!1:1048576,15,0)="","",VLOOKUP(FM1,入力用!1:1048576,15,0))</f>
        <v/>
      </c>
      <c r="FP11" s="296"/>
      <c r="FQ11" s="296"/>
      <c r="FR11" s="296"/>
      <c r="FS11" s="296"/>
      <c r="FT11" s="296"/>
      <c r="FU11" s="296"/>
      <c r="FV11" s="296"/>
      <c r="FW11" s="297"/>
      <c r="FX11" s="327" t="s">
        <v>133</v>
      </c>
      <c r="FY11" s="328"/>
      <c r="FZ11" s="329"/>
      <c r="GA11" s="295" t="str">
        <f>IF(VLOOKUP(FM1,入力用!1:1048576,16,0)="","",VLOOKUP(FM1,入力用!1:1048576,16,0))</f>
        <v/>
      </c>
      <c r="GB11" s="296"/>
      <c r="GC11" s="296"/>
      <c r="GD11" s="296"/>
      <c r="GE11" s="296"/>
      <c r="GF11" s="297"/>
      <c r="GG11" s="46"/>
      <c r="GH11" s="326" t="s">
        <v>132</v>
      </c>
      <c r="GI11" s="326"/>
      <c r="GJ11" s="295" t="str">
        <f>IF(VLOOKUP(GH1,入力用!1:1048576,15,0)="","",VLOOKUP(GH1,入力用!1:1048576,15,0))</f>
        <v/>
      </c>
      <c r="GK11" s="296"/>
      <c r="GL11" s="296"/>
      <c r="GM11" s="296"/>
      <c r="GN11" s="296"/>
      <c r="GO11" s="296"/>
      <c r="GP11" s="296"/>
      <c r="GQ11" s="296"/>
      <c r="GR11" s="297"/>
      <c r="GS11" s="327" t="s">
        <v>133</v>
      </c>
      <c r="GT11" s="328"/>
      <c r="GU11" s="329"/>
      <c r="GV11" s="295" t="str">
        <f>IF(VLOOKUP(GH1,入力用!1:1048576,16,0)="","",VLOOKUP(GH1,入力用!1:1048576,16,0))</f>
        <v/>
      </c>
      <c r="GW11" s="296"/>
      <c r="GX11" s="296"/>
      <c r="GY11" s="296"/>
      <c r="GZ11" s="296"/>
      <c r="HA11" s="297"/>
      <c r="HB11" s="46"/>
    </row>
    <row r="12" spans="1:210" s="83" customFormat="1" ht="33.75" customHeight="1">
      <c r="A12" s="326" t="s">
        <v>134</v>
      </c>
      <c r="B12" s="326"/>
      <c r="C12" s="347" t="str">
        <f>IF(VLOOKUP(A1,入力用!1:1048576,17,0)="","",VLOOKUP(A1,入力用!1:1048576,17,0))</f>
        <v/>
      </c>
      <c r="D12" s="348"/>
      <c r="E12" s="348"/>
      <c r="F12" s="348"/>
      <c r="G12" s="348"/>
      <c r="H12" s="348"/>
      <c r="I12" s="348"/>
      <c r="J12" s="348"/>
      <c r="K12" s="349"/>
      <c r="L12" s="327" t="s">
        <v>135</v>
      </c>
      <c r="M12" s="328"/>
      <c r="N12" s="329"/>
      <c r="O12" s="295" t="str">
        <f>IF(VLOOKUP(A1,入力用!1:1048576,18,0)="","",VLOOKUP(A1,入力用!1:1048576,18,0))</f>
        <v/>
      </c>
      <c r="P12" s="296"/>
      <c r="Q12" s="296"/>
      <c r="R12" s="296"/>
      <c r="S12" s="296"/>
      <c r="T12" s="297"/>
      <c r="U12" s="46"/>
      <c r="V12" s="326" t="s">
        <v>134</v>
      </c>
      <c r="W12" s="326"/>
      <c r="X12" s="347" t="str">
        <f>IF(VLOOKUP(V1,入力用!1:1048576,17,0)="","",VLOOKUP(V1,入力用!1:1048576,17,0))</f>
        <v/>
      </c>
      <c r="Y12" s="348"/>
      <c r="Z12" s="348"/>
      <c r="AA12" s="348"/>
      <c r="AB12" s="348"/>
      <c r="AC12" s="348"/>
      <c r="AD12" s="348"/>
      <c r="AE12" s="348"/>
      <c r="AF12" s="349"/>
      <c r="AG12" s="327" t="s">
        <v>135</v>
      </c>
      <c r="AH12" s="328"/>
      <c r="AI12" s="329"/>
      <c r="AJ12" s="295" t="str">
        <f>IF(VLOOKUP(V1,入力用!1:1048576,18,0)="","",VLOOKUP(V1,入力用!1:1048576,18,0))</f>
        <v/>
      </c>
      <c r="AK12" s="296"/>
      <c r="AL12" s="296"/>
      <c r="AM12" s="296"/>
      <c r="AN12" s="296"/>
      <c r="AO12" s="297"/>
      <c r="AP12" s="46"/>
      <c r="AQ12" s="326" t="s">
        <v>134</v>
      </c>
      <c r="AR12" s="326"/>
      <c r="AS12" s="347" t="str">
        <f>IF(VLOOKUP(AQ1,入力用!1:1048576,17,0)="","",VLOOKUP(AQ1,入力用!1:1048576,17,0))</f>
        <v/>
      </c>
      <c r="AT12" s="348"/>
      <c r="AU12" s="348"/>
      <c r="AV12" s="348"/>
      <c r="AW12" s="348"/>
      <c r="AX12" s="348"/>
      <c r="AY12" s="348"/>
      <c r="AZ12" s="348"/>
      <c r="BA12" s="349"/>
      <c r="BB12" s="327" t="s">
        <v>135</v>
      </c>
      <c r="BC12" s="328"/>
      <c r="BD12" s="329"/>
      <c r="BE12" s="295" t="str">
        <f>IF(VLOOKUP(AQ1,入力用!1:1048576,18,0)="","",VLOOKUP(AQ1,入力用!1:1048576,18,0))</f>
        <v/>
      </c>
      <c r="BF12" s="296"/>
      <c r="BG12" s="296"/>
      <c r="BH12" s="296"/>
      <c r="BI12" s="296"/>
      <c r="BJ12" s="297"/>
      <c r="BK12" s="46"/>
      <c r="BL12" s="326" t="s">
        <v>134</v>
      </c>
      <c r="BM12" s="326"/>
      <c r="BN12" s="347" t="str">
        <f>IF(VLOOKUP(BL1,入力用!1:1048576,17,0)="","",VLOOKUP(BL1,入力用!1:1048576,17,0))</f>
        <v/>
      </c>
      <c r="BO12" s="348"/>
      <c r="BP12" s="348"/>
      <c r="BQ12" s="348"/>
      <c r="BR12" s="348"/>
      <c r="BS12" s="348"/>
      <c r="BT12" s="348"/>
      <c r="BU12" s="348"/>
      <c r="BV12" s="349"/>
      <c r="BW12" s="327" t="s">
        <v>135</v>
      </c>
      <c r="BX12" s="328"/>
      <c r="BY12" s="329"/>
      <c r="BZ12" s="295" t="str">
        <f>IF(VLOOKUP(BL1,入力用!1:1048576,18,0)="","",VLOOKUP(BL1,入力用!1:1048576,18,0))</f>
        <v/>
      </c>
      <c r="CA12" s="296"/>
      <c r="CB12" s="296"/>
      <c r="CC12" s="296"/>
      <c r="CD12" s="296"/>
      <c r="CE12" s="297"/>
      <c r="CF12" s="46"/>
      <c r="CG12" s="326" t="s">
        <v>134</v>
      </c>
      <c r="CH12" s="326"/>
      <c r="CI12" s="347" t="str">
        <f>IF(VLOOKUP(CG1,入力用!1:1048576,17,0)="","",VLOOKUP(CG1,入力用!1:1048576,17,0))</f>
        <v/>
      </c>
      <c r="CJ12" s="348"/>
      <c r="CK12" s="348"/>
      <c r="CL12" s="348"/>
      <c r="CM12" s="348"/>
      <c r="CN12" s="348"/>
      <c r="CO12" s="348"/>
      <c r="CP12" s="348"/>
      <c r="CQ12" s="349"/>
      <c r="CR12" s="327" t="s">
        <v>135</v>
      </c>
      <c r="CS12" s="328"/>
      <c r="CT12" s="329"/>
      <c r="CU12" s="295" t="str">
        <f>IF(VLOOKUP(CG1,入力用!1:1048576,18,0)="","",VLOOKUP(CG1,入力用!1:1048576,18,0))</f>
        <v/>
      </c>
      <c r="CV12" s="296"/>
      <c r="CW12" s="296"/>
      <c r="CX12" s="296"/>
      <c r="CY12" s="296"/>
      <c r="CZ12" s="297"/>
      <c r="DA12" s="46"/>
      <c r="DB12" s="326" t="s">
        <v>134</v>
      </c>
      <c r="DC12" s="326"/>
      <c r="DD12" s="347" t="str">
        <f>IF(VLOOKUP(DB1,入力用!1:1048576,17,0)="","",VLOOKUP(DB1,入力用!1:1048576,17,0))</f>
        <v/>
      </c>
      <c r="DE12" s="348"/>
      <c r="DF12" s="348"/>
      <c r="DG12" s="348"/>
      <c r="DH12" s="348"/>
      <c r="DI12" s="348"/>
      <c r="DJ12" s="348"/>
      <c r="DK12" s="348"/>
      <c r="DL12" s="349"/>
      <c r="DM12" s="327" t="s">
        <v>135</v>
      </c>
      <c r="DN12" s="328"/>
      <c r="DO12" s="329"/>
      <c r="DP12" s="295" t="str">
        <f>IF(VLOOKUP(DB1,入力用!1:1048576,18,0)="","",VLOOKUP(DB1,入力用!1:1048576,18,0))</f>
        <v/>
      </c>
      <c r="DQ12" s="296"/>
      <c r="DR12" s="296"/>
      <c r="DS12" s="296"/>
      <c r="DT12" s="296"/>
      <c r="DU12" s="297"/>
      <c r="DV12" s="46"/>
      <c r="DW12" s="326" t="s">
        <v>134</v>
      </c>
      <c r="DX12" s="326"/>
      <c r="DY12" s="347" t="str">
        <f>IF(VLOOKUP(DW1,入力用!1:1048576,17,0)="","",VLOOKUP(DW1,入力用!1:1048576,17,0))</f>
        <v/>
      </c>
      <c r="DZ12" s="348"/>
      <c r="EA12" s="348"/>
      <c r="EB12" s="348"/>
      <c r="EC12" s="348"/>
      <c r="ED12" s="348"/>
      <c r="EE12" s="348"/>
      <c r="EF12" s="348"/>
      <c r="EG12" s="349"/>
      <c r="EH12" s="327" t="s">
        <v>135</v>
      </c>
      <c r="EI12" s="328"/>
      <c r="EJ12" s="329"/>
      <c r="EK12" s="295" t="str">
        <f>IF(VLOOKUP(DW1,入力用!1:1048576,18,0)="","",VLOOKUP(DW1,入力用!1:1048576,18,0))</f>
        <v/>
      </c>
      <c r="EL12" s="296"/>
      <c r="EM12" s="296"/>
      <c r="EN12" s="296"/>
      <c r="EO12" s="296"/>
      <c r="EP12" s="297"/>
      <c r="EQ12" s="46"/>
      <c r="ER12" s="326" t="s">
        <v>134</v>
      </c>
      <c r="ES12" s="326"/>
      <c r="ET12" s="347" t="str">
        <f>IF(VLOOKUP(ER1,入力用!1:1048576,17,0)="","",VLOOKUP(ER1,入力用!1:1048576,17,0))</f>
        <v/>
      </c>
      <c r="EU12" s="348"/>
      <c r="EV12" s="348"/>
      <c r="EW12" s="348"/>
      <c r="EX12" s="348"/>
      <c r="EY12" s="348"/>
      <c r="EZ12" s="348"/>
      <c r="FA12" s="348"/>
      <c r="FB12" s="349"/>
      <c r="FC12" s="327" t="s">
        <v>135</v>
      </c>
      <c r="FD12" s="328"/>
      <c r="FE12" s="329"/>
      <c r="FF12" s="295" t="str">
        <f>IF(VLOOKUP(ER1,入力用!1:1048576,18,0)="","",VLOOKUP(ER1,入力用!1:1048576,18,0))</f>
        <v/>
      </c>
      <c r="FG12" s="296"/>
      <c r="FH12" s="296"/>
      <c r="FI12" s="296"/>
      <c r="FJ12" s="296"/>
      <c r="FK12" s="297"/>
      <c r="FL12" s="46"/>
      <c r="FM12" s="326" t="s">
        <v>134</v>
      </c>
      <c r="FN12" s="326"/>
      <c r="FO12" s="347" t="str">
        <f>IF(VLOOKUP(FM1,入力用!1:1048576,17,0)="","",VLOOKUP(FM1,入力用!1:1048576,17,0))</f>
        <v/>
      </c>
      <c r="FP12" s="348"/>
      <c r="FQ12" s="348"/>
      <c r="FR12" s="348"/>
      <c r="FS12" s="348"/>
      <c r="FT12" s="348"/>
      <c r="FU12" s="348"/>
      <c r="FV12" s="348"/>
      <c r="FW12" s="349"/>
      <c r="FX12" s="327" t="s">
        <v>135</v>
      </c>
      <c r="FY12" s="328"/>
      <c r="FZ12" s="329"/>
      <c r="GA12" s="295" t="str">
        <f>IF(VLOOKUP(FM1,入力用!1:1048576,18,0)="","",VLOOKUP(FM1,入力用!1:1048576,18,0))</f>
        <v/>
      </c>
      <c r="GB12" s="296"/>
      <c r="GC12" s="296"/>
      <c r="GD12" s="296"/>
      <c r="GE12" s="296"/>
      <c r="GF12" s="297"/>
      <c r="GG12" s="46"/>
      <c r="GH12" s="326" t="s">
        <v>134</v>
      </c>
      <c r="GI12" s="326"/>
      <c r="GJ12" s="347" t="str">
        <f>IF(VLOOKUP(GH1,入力用!1:1048576,17,0)="","",VLOOKUP(GH1,入力用!1:1048576,17,0))</f>
        <v/>
      </c>
      <c r="GK12" s="348"/>
      <c r="GL12" s="348"/>
      <c r="GM12" s="348"/>
      <c r="GN12" s="348"/>
      <c r="GO12" s="348"/>
      <c r="GP12" s="348"/>
      <c r="GQ12" s="348"/>
      <c r="GR12" s="349"/>
      <c r="GS12" s="327" t="s">
        <v>135</v>
      </c>
      <c r="GT12" s="328"/>
      <c r="GU12" s="329"/>
      <c r="GV12" s="295" t="str">
        <f>IF(VLOOKUP(GH1,入力用!1:1048576,18,0)="","",VLOOKUP(GH1,入力用!1:1048576,18,0))</f>
        <v/>
      </c>
      <c r="GW12" s="296"/>
      <c r="GX12" s="296"/>
      <c r="GY12" s="296"/>
      <c r="GZ12" s="296"/>
      <c r="HA12" s="297"/>
      <c r="HB12" s="46"/>
    </row>
    <row r="13" spans="1:210" s="84" customFormat="1" ht="24" customHeight="1">
      <c r="A13" s="344" t="s">
        <v>136</v>
      </c>
      <c r="B13" s="345"/>
      <c r="C13" s="345"/>
      <c r="D13" s="345"/>
      <c r="E13" s="345"/>
      <c r="F13" s="345"/>
      <c r="G13" s="345"/>
      <c r="H13" s="346"/>
      <c r="I13" s="344" t="s">
        <v>176</v>
      </c>
      <c r="J13" s="345"/>
      <c r="K13" s="345"/>
      <c r="L13" s="345"/>
      <c r="M13" s="345"/>
      <c r="N13" s="345"/>
      <c r="O13" s="345"/>
      <c r="P13" s="345"/>
      <c r="Q13" s="345"/>
      <c r="R13" s="345"/>
      <c r="S13" s="345"/>
      <c r="T13" s="346"/>
      <c r="U13" s="180"/>
      <c r="V13" s="344" t="s">
        <v>136</v>
      </c>
      <c r="W13" s="345"/>
      <c r="X13" s="345"/>
      <c r="Y13" s="345"/>
      <c r="Z13" s="345"/>
      <c r="AA13" s="345"/>
      <c r="AB13" s="345"/>
      <c r="AC13" s="346"/>
      <c r="AD13" s="344" t="s">
        <v>176</v>
      </c>
      <c r="AE13" s="345"/>
      <c r="AF13" s="345"/>
      <c r="AG13" s="345"/>
      <c r="AH13" s="345"/>
      <c r="AI13" s="345"/>
      <c r="AJ13" s="345"/>
      <c r="AK13" s="345"/>
      <c r="AL13" s="345"/>
      <c r="AM13" s="345"/>
      <c r="AN13" s="345"/>
      <c r="AO13" s="346"/>
      <c r="AP13" s="180"/>
      <c r="AQ13" s="344" t="s">
        <v>136</v>
      </c>
      <c r="AR13" s="345"/>
      <c r="AS13" s="345"/>
      <c r="AT13" s="345"/>
      <c r="AU13" s="345"/>
      <c r="AV13" s="345"/>
      <c r="AW13" s="345"/>
      <c r="AX13" s="346"/>
      <c r="AY13" s="344" t="s">
        <v>176</v>
      </c>
      <c r="AZ13" s="345"/>
      <c r="BA13" s="345"/>
      <c r="BB13" s="345"/>
      <c r="BC13" s="345"/>
      <c r="BD13" s="345"/>
      <c r="BE13" s="345"/>
      <c r="BF13" s="345"/>
      <c r="BG13" s="345"/>
      <c r="BH13" s="345"/>
      <c r="BI13" s="345"/>
      <c r="BJ13" s="346"/>
      <c r="BK13" s="180"/>
      <c r="BL13" s="344" t="s">
        <v>136</v>
      </c>
      <c r="BM13" s="345"/>
      <c r="BN13" s="345"/>
      <c r="BO13" s="345"/>
      <c r="BP13" s="345"/>
      <c r="BQ13" s="345"/>
      <c r="BR13" s="345"/>
      <c r="BS13" s="346"/>
      <c r="BT13" s="344" t="s">
        <v>176</v>
      </c>
      <c r="BU13" s="345"/>
      <c r="BV13" s="345"/>
      <c r="BW13" s="345"/>
      <c r="BX13" s="345"/>
      <c r="BY13" s="345"/>
      <c r="BZ13" s="345"/>
      <c r="CA13" s="345"/>
      <c r="CB13" s="345"/>
      <c r="CC13" s="345"/>
      <c r="CD13" s="345"/>
      <c r="CE13" s="346"/>
      <c r="CF13" s="180"/>
      <c r="CG13" s="344" t="s">
        <v>136</v>
      </c>
      <c r="CH13" s="345"/>
      <c r="CI13" s="345"/>
      <c r="CJ13" s="345"/>
      <c r="CK13" s="345"/>
      <c r="CL13" s="345"/>
      <c r="CM13" s="345"/>
      <c r="CN13" s="346"/>
      <c r="CO13" s="344" t="s">
        <v>176</v>
      </c>
      <c r="CP13" s="345"/>
      <c r="CQ13" s="345"/>
      <c r="CR13" s="345"/>
      <c r="CS13" s="345"/>
      <c r="CT13" s="345"/>
      <c r="CU13" s="345"/>
      <c r="CV13" s="345"/>
      <c r="CW13" s="345"/>
      <c r="CX13" s="345"/>
      <c r="CY13" s="345"/>
      <c r="CZ13" s="346"/>
      <c r="DA13" s="180"/>
      <c r="DB13" s="344" t="s">
        <v>136</v>
      </c>
      <c r="DC13" s="345"/>
      <c r="DD13" s="345"/>
      <c r="DE13" s="345"/>
      <c r="DF13" s="345"/>
      <c r="DG13" s="345"/>
      <c r="DH13" s="345"/>
      <c r="DI13" s="346"/>
      <c r="DJ13" s="344" t="s">
        <v>176</v>
      </c>
      <c r="DK13" s="345"/>
      <c r="DL13" s="345"/>
      <c r="DM13" s="345"/>
      <c r="DN13" s="345"/>
      <c r="DO13" s="345"/>
      <c r="DP13" s="345"/>
      <c r="DQ13" s="345"/>
      <c r="DR13" s="345"/>
      <c r="DS13" s="345"/>
      <c r="DT13" s="345"/>
      <c r="DU13" s="346"/>
      <c r="DV13" s="180"/>
      <c r="DW13" s="344" t="s">
        <v>136</v>
      </c>
      <c r="DX13" s="345"/>
      <c r="DY13" s="345"/>
      <c r="DZ13" s="345"/>
      <c r="EA13" s="345"/>
      <c r="EB13" s="345"/>
      <c r="EC13" s="345"/>
      <c r="ED13" s="346"/>
      <c r="EE13" s="344" t="s">
        <v>176</v>
      </c>
      <c r="EF13" s="345"/>
      <c r="EG13" s="345"/>
      <c r="EH13" s="345"/>
      <c r="EI13" s="345"/>
      <c r="EJ13" s="345"/>
      <c r="EK13" s="345"/>
      <c r="EL13" s="345"/>
      <c r="EM13" s="345"/>
      <c r="EN13" s="345"/>
      <c r="EO13" s="345"/>
      <c r="EP13" s="346"/>
      <c r="EQ13" s="180"/>
      <c r="ER13" s="344" t="s">
        <v>136</v>
      </c>
      <c r="ES13" s="345"/>
      <c r="ET13" s="345"/>
      <c r="EU13" s="345"/>
      <c r="EV13" s="345"/>
      <c r="EW13" s="345"/>
      <c r="EX13" s="345"/>
      <c r="EY13" s="346"/>
      <c r="EZ13" s="344" t="s">
        <v>176</v>
      </c>
      <c r="FA13" s="345"/>
      <c r="FB13" s="345"/>
      <c r="FC13" s="345"/>
      <c r="FD13" s="345"/>
      <c r="FE13" s="345"/>
      <c r="FF13" s="345"/>
      <c r="FG13" s="345"/>
      <c r="FH13" s="345"/>
      <c r="FI13" s="345"/>
      <c r="FJ13" s="345"/>
      <c r="FK13" s="346"/>
      <c r="FL13" s="180"/>
      <c r="FM13" s="344" t="s">
        <v>136</v>
      </c>
      <c r="FN13" s="345"/>
      <c r="FO13" s="345"/>
      <c r="FP13" s="345"/>
      <c r="FQ13" s="345"/>
      <c r="FR13" s="345"/>
      <c r="FS13" s="345"/>
      <c r="FT13" s="346"/>
      <c r="FU13" s="344" t="s">
        <v>176</v>
      </c>
      <c r="FV13" s="345"/>
      <c r="FW13" s="345"/>
      <c r="FX13" s="345"/>
      <c r="FY13" s="345"/>
      <c r="FZ13" s="345"/>
      <c r="GA13" s="345"/>
      <c r="GB13" s="345"/>
      <c r="GC13" s="345"/>
      <c r="GD13" s="345"/>
      <c r="GE13" s="345"/>
      <c r="GF13" s="346"/>
      <c r="GG13" s="180"/>
      <c r="GH13" s="344" t="s">
        <v>136</v>
      </c>
      <c r="GI13" s="345"/>
      <c r="GJ13" s="345"/>
      <c r="GK13" s="345"/>
      <c r="GL13" s="345"/>
      <c r="GM13" s="345"/>
      <c r="GN13" s="345"/>
      <c r="GO13" s="346"/>
      <c r="GP13" s="344" t="s">
        <v>176</v>
      </c>
      <c r="GQ13" s="345"/>
      <c r="GR13" s="345"/>
      <c r="GS13" s="345"/>
      <c r="GT13" s="345"/>
      <c r="GU13" s="345"/>
      <c r="GV13" s="345"/>
      <c r="GW13" s="345"/>
      <c r="GX13" s="345"/>
      <c r="GY13" s="345"/>
      <c r="GZ13" s="345"/>
      <c r="HA13" s="346"/>
      <c r="HB13" s="180"/>
    </row>
    <row r="14" spans="1:210" s="83" customFormat="1" ht="24.75" customHeight="1">
      <c r="A14" s="337"/>
      <c r="B14" s="338"/>
      <c r="C14" s="338"/>
      <c r="D14" s="338"/>
      <c r="E14" s="338"/>
      <c r="F14" s="338"/>
      <c r="G14" s="338"/>
      <c r="H14" s="339"/>
      <c r="I14" s="340" t="s">
        <v>170</v>
      </c>
      <c r="J14" s="341"/>
      <c r="K14" s="309" t="str">
        <f>IF(VLOOKUP(A1,入力用!1:1048576,21,0)="","",VLOOKUP(A1,入力用!1:1048576,21,0))</f>
        <v/>
      </c>
      <c r="L14" s="309"/>
      <c r="M14" s="309"/>
      <c r="N14" s="309"/>
      <c r="O14" s="309"/>
      <c r="P14" s="309"/>
      <c r="Q14" s="309"/>
      <c r="R14" s="309"/>
      <c r="S14" s="342" t="s">
        <v>171</v>
      </c>
      <c r="T14" s="343"/>
      <c r="U14" s="180"/>
      <c r="V14" s="337"/>
      <c r="W14" s="338"/>
      <c r="X14" s="338"/>
      <c r="Y14" s="338"/>
      <c r="Z14" s="338"/>
      <c r="AA14" s="338"/>
      <c r="AB14" s="338"/>
      <c r="AC14" s="339"/>
      <c r="AD14" s="340" t="s">
        <v>170</v>
      </c>
      <c r="AE14" s="341"/>
      <c r="AF14" s="309" t="str">
        <f>IF(VLOOKUP(V1,入力用!1:1048576,21,0)="","",VLOOKUP(V1,入力用!1:1048576,21,0))</f>
        <v/>
      </c>
      <c r="AG14" s="309"/>
      <c r="AH14" s="309"/>
      <c r="AI14" s="309"/>
      <c r="AJ14" s="309"/>
      <c r="AK14" s="309"/>
      <c r="AL14" s="309"/>
      <c r="AM14" s="309"/>
      <c r="AN14" s="342" t="s">
        <v>171</v>
      </c>
      <c r="AO14" s="343"/>
      <c r="AP14" s="180"/>
      <c r="AQ14" s="337"/>
      <c r="AR14" s="338"/>
      <c r="AS14" s="338"/>
      <c r="AT14" s="338"/>
      <c r="AU14" s="338"/>
      <c r="AV14" s="338"/>
      <c r="AW14" s="338"/>
      <c r="AX14" s="339"/>
      <c r="AY14" s="340" t="s">
        <v>170</v>
      </c>
      <c r="AZ14" s="341"/>
      <c r="BA14" s="309" t="str">
        <f>IF(VLOOKUP(AQ1,入力用!1:1048576,21,0)="","",VLOOKUP(AQ1,入力用!1:1048576,21,0))</f>
        <v/>
      </c>
      <c r="BB14" s="309"/>
      <c r="BC14" s="309"/>
      <c r="BD14" s="309"/>
      <c r="BE14" s="309"/>
      <c r="BF14" s="309"/>
      <c r="BG14" s="309"/>
      <c r="BH14" s="309"/>
      <c r="BI14" s="342" t="s">
        <v>171</v>
      </c>
      <c r="BJ14" s="343"/>
      <c r="BK14" s="180"/>
      <c r="BL14" s="337"/>
      <c r="BM14" s="338"/>
      <c r="BN14" s="338"/>
      <c r="BO14" s="338"/>
      <c r="BP14" s="338"/>
      <c r="BQ14" s="338"/>
      <c r="BR14" s="338"/>
      <c r="BS14" s="339"/>
      <c r="BT14" s="340" t="s">
        <v>170</v>
      </c>
      <c r="BU14" s="341"/>
      <c r="BV14" s="309" t="str">
        <f>IF(VLOOKUP(BL1,入力用!1:1048576,21,0)="","",VLOOKUP(BL1,入力用!1:1048576,21,0))</f>
        <v/>
      </c>
      <c r="BW14" s="309"/>
      <c r="BX14" s="309"/>
      <c r="BY14" s="309"/>
      <c r="BZ14" s="309"/>
      <c r="CA14" s="309"/>
      <c r="CB14" s="309"/>
      <c r="CC14" s="309"/>
      <c r="CD14" s="342" t="s">
        <v>171</v>
      </c>
      <c r="CE14" s="343"/>
      <c r="CF14" s="180"/>
      <c r="CG14" s="337"/>
      <c r="CH14" s="338"/>
      <c r="CI14" s="338"/>
      <c r="CJ14" s="338"/>
      <c r="CK14" s="338"/>
      <c r="CL14" s="338"/>
      <c r="CM14" s="338"/>
      <c r="CN14" s="339"/>
      <c r="CO14" s="340" t="s">
        <v>170</v>
      </c>
      <c r="CP14" s="341"/>
      <c r="CQ14" s="309" t="str">
        <f>IF(VLOOKUP(CG1,入力用!1:1048576,21,0)="","",VLOOKUP(CG1,入力用!1:1048576,21,0))</f>
        <v/>
      </c>
      <c r="CR14" s="309"/>
      <c r="CS14" s="309"/>
      <c r="CT14" s="309"/>
      <c r="CU14" s="309"/>
      <c r="CV14" s="309"/>
      <c r="CW14" s="309"/>
      <c r="CX14" s="309"/>
      <c r="CY14" s="342" t="s">
        <v>171</v>
      </c>
      <c r="CZ14" s="343"/>
      <c r="DA14" s="180"/>
      <c r="DB14" s="337"/>
      <c r="DC14" s="338"/>
      <c r="DD14" s="338"/>
      <c r="DE14" s="338"/>
      <c r="DF14" s="338"/>
      <c r="DG14" s="338"/>
      <c r="DH14" s="338"/>
      <c r="DI14" s="339"/>
      <c r="DJ14" s="340" t="s">
        <v>170</v>
      </c>
      <c r="DK14" s="341"/>
      <c r="DL14" s="309" t="str">
        <f>IF(VLOOKUP(DB1,入力用!1:1048576,21,0)="","",VLOOKUP(DB1,入力用!1:1048576,21,0))</f>
        <v/>
      </c>
      <c r="DM14" s="309"/>
      <c r="DN14" s="309"/>
      <c r="DO14" s="309"/>
      <c r="DP14" s="309"/>
      <c r="DQ14" s="309"/>
      <c r="DR14" s="309"/>
      <c r="DS14" s="309"/>
      <c r="DT14" s="342" t="s">
        <v>171</v>
      </c>
      <c r="DU14" s="343"/>
      <c r="DV14" s="180"/>
      <c r="DW14" s="337"/>
      <c r="DX14" s="338"/>
      <c r="DY14" s="338"/>
      <c r="DZ14" s="338"/>
      <c r="EA14" s="338"/>
      <c r="EB14" s="338"/>
      <c r="EC14" s="338"/>
      <c r="ED14" s="339"/>
      <c r="EE14" s="340" t="s">
        <v>170</v>
      </c>
      <c r="EF14" s="341"/>
      <c r="EG14" s="309" t="str">
        <f>IF(VLOOKUP(DW1,入力用!1:1048576,21,0)="","",VLOOKUP(DW1,入力用!1:1048576,21,0))</f>
        <v/>
      </c>
      <c r="EH14" s="309"/>
      <c r="EI14" s="309"/>
      <c r="EJ14" s="309"/>
      <c r="EK14" s="309"/>
      <c r="EL14" s="309"/>
      <c r="EM14" s="309"/>
      <c r="EN14" s="309"/>
      <c r="EO14" s="342" t="s">
        <v>171</v>
      </c>
      <c r="EP14" s="343"/>
      <c r="EQ14" s="180"/>
      <c r="ER14" s="337"/>
      <c r="ES14" s="338"/>
      <c r="ET14" s="338"/>
      <c r="EU14" s="338"/>
      <c r="EV14" s="338"/>
      <c r="EW14" s="338"/>
      <c r="EX14" s="338"/>
      <c r="EY14" s="339"/>
      <c r="EZ14" s="340" t="s">
        <v>170</v>
      </c>
      <c r="FA14" s="341"/>
      <c r="FB14" s="309" t="str">
        <f>IF(VLOOKUP(ER1,入力用!1:1048576,21,0)="","",VLOOKUP(ER1,入力用!1:1048576,21,0))</f>
        <v/>
      </c>
      <c r="FC14" s="309"/>
      <c r="FD14" s="309"/>
      <c r="FE14" s="309"/>
      <c r="FF14" s="309"/>
      <c r="FG14" s="309"/>
      <c r="FH14" s="309"/>
      <c r="FI14" s="309"/>
      <c r="FJ14" s="342" t="s">
        <v>171</v>
      </c>
      <c r="FK14" s="343"/>
      <c r="FL14" s="180"/>
      <c r="FM14" s="337"/>
      <c r="FN14" s="338"/>
      <c r="FO14" s="338"/>
      <c r="FP14" s="338"/>
      <c r="FQ14" s="338"/>
      <c r="FR14" s="338"/>
      <c r="FS14" s="338"/>
      <c r="FT14" s="339"/>
      <c r="FU14" s="340" t="s">
        <v>170</v>
      </c>
      <c r="FV14" s="341"/>
      <c r="FW14" s="309" t="str">
        <f>IF(VLOOKUP(FM1,入力用!1:1048576,21,0)="","",VLOOKUP(FM1,入力用!1:1048576,21,0))</f>
        <v/>
      </c>
      <c r="FX14" s="309"/>
      <c r="FY14" s="309"/>
      <c r="FZ14" s="309"/>
      <c r="GA14" s="309"/>
      <c r="GB14" s="309"/>
      <c r="GC14" s="309"/>
      <c r="GD14" s="309"/>
      <c r="GE14" s="342" t="s">
        <v>171</v>
      </c>
      <c r="GF14" s="343"/>
      <c r="GG14" s="180"/>
      <c r="GH14" s="337"/>
      <c r="GI14" s="338"/>
      <c r="GJ14" s="338"/>
      <c r="GK14" s="338"/>
      <c r="GL14" s="338"/>
      <c r="GM14" s="338"/>
      <c r="GN14" s="338"/>
      <c r="GO14" s="339"/>
      <c r="GP14" s="340" t="s">
        <v>170</v>
      </c>
      <c r="GQ14" s="341"/>
      <c r="GR14" s="309" t="str">
        <f>IF(VLOOKUP(GH1,入力用!1:1048576,21,0)="","",VLOOKUP(GH1,入力用!1:1048576,21,0))</f>
        <v/>
      </c>
      <c r="GS14" s="309"/>
      <c r="GT14" s="309"/>
      <c r="GU14" s="309"/>
      <c r="GV14" s="309"/>
      <c r="GW14" s="309"/>
      <c r="GX14" s="309"/>
      <c r="GY14" s="309"/>
      <c r="GZ14" s="342" t="s">
        <v>171</v>
      </c>
      <c r="HA14" s="343"/>
      <c r="HB14" s="180"/>
    </row>
    <row r="15" spans="1:210" s="83" customFormat="1" ht="24.75" customHeight="1">
      <c r="A15" s="360" t="s">
        <v>175</v>
      </c>
      <c r="B15" s="361"/>
      <c r="C15" s="361"/>
      <c r="D15" s="361"/>
      <c r="E15" s="361"/>
      <c r="F15" s="362" t="str">
        <f>IF(VLOOKUP(A1,入力用!1:1048576,19,0)="","",VLOOKUP(A1,入力用!1:1048576,19,0))</f>
        <v/>
      </c>
      <c r="G15" s="362"/>
      <c r="H15" s="363"/>
      <c r="I15" s="364" t="s">
        <v>172</v>
      </c>
      <c r="J15" s="365"/>
      <c r="K15" s="365"/>
      <c r="L15" s="366" t="str">
        <f>IF(VLOOKUP(A1,入力用!1:1048576,22,0)="","",VLOOKUP(A1,入力用!1:1048576,22,0))</f>
        <v/>
      </c>
      <c r="M15" s="366"/>
      <c r="N15" s="366"/>
      <c r="O15" s="366"/>
      <c r="P15" s="366" t="str">
        <f>IF(VLOOKUP(A1,入力用!1:1048576,23,0)="","",VLOOKUP(A1,入力用!1:1048576,23,0))</f>
        <v/>
      </c>
      <c r="Q15" s="366"/>
      <c r="R15" s="366" t="str">
        <f>IF(VLOOKUP(A1,入力用!1:1048576,24,0)="","",VLOOKUP(A1,入力用!1:1048576,24,0))</f>
        <v/>
      </c>
      <c r="S15" s="366"/>
      <c r="T15" s="367"/>
      <c r="U15" s="46"/>
      <c r="V15" s="360" t="s">
        <v>175</v>
      </c>
      <c r="W15" s="361"/>
      <c r="X15" s="361"/>
      <c r="Y15" s="361"/>
      <c r="Z15" s="361"/>
      <c r="AA15" s="362" t="str">
        <f>IF(VLOOKUP(V1,入力用!1:1048576,19,0)="","",VLOOKUP(V1,入力用!1:1048576,19,0))</f>
        <v/>
      </c>
      <c r="AB15" s="362"/>
      <c r="AC15" s="363"/>
      <c r="AD15" s="364" t="s">
        <v>172</v>
      </c>
      <c r="AE15" s="365"/>
      <c r="AF15" s="365"/>
      <c r="AG15" s="366" t="str">
        <f>IF(VLOOKUP(V1,入力用!1:1048576,22,0)="","",VLOOKUP(V1,入力用!1:1048576,22,0))</f>
        <v/>
      </c>
      <c r="AH15" s="366"/>
      <c r="AI15" s="366"/>
      <c r="AJ15" s="366"/>
      <c r="AK15" s="366" t="str">
        <f>IF(VLOOKUP(V1,入力用!1:1048576,23,0)="","",VLOOKUP(V1,入力用!1:1048576,23,0))</f>
        <v/>
      </c>
      <c r="AL15" s="366"/>
      <c r="AM15" s="366" t="str">
        <f>IF(VLOOKUP(V1,入力用!1:1048576,24,0)="","",VLOOKUP(V1,入力用!1:1048576,24,0))</f>
        <v/>
      </c>
      <c r="AN15" s="366"/>
      <c r="AO15" s="367"/>
      <c r="AP15" s="46"/>
      <c r="AQ15" s="360" t="s">
        <v>175</v>
      </c>
      <c r="AR15" s="361"/>
      <c r="AS15" s="361"/>
      <c r="AT15" s="361"/>
      <c r="AU15" s="361"/>
      <c r="AV15" s="362" t="str">
        <f>IF(VLOOKUP(AQ1,入力用!1:1048576,19,0)="","",VLOOKUP(AQ1,入力用!1:1048576,19,0))</f>
        <v/>
      </c>
      <c r="AW15" s="362"/>
      <c r="AX15" s="363"/>
      <c r="AY15" s="364" t="s">
        <v>172</v>
      </c>
      <c r="AZ15" s="365"/>
      <c r="BA15" s="365"/>
      <c r="BB15" s="366" t="str">
        <f>IF(VLOOKUP(AQ1,入力用!1:1048576,22,0)="","",VLOOKUP(AQ1,入力用!1:1048576,22,0))</f>
        <v/>
      </c>
      <c r="BC15" s="366"/>
      <c r="BD15" s="366"/>
      <c r="BE15" s="366"/>
      <c r="BF15" s="366" t="str">
        <f>IF(VLOOKUP(AQ1,入力用!1:1048576,23,0)="","",VLOOKUP(AQ1,入力用!1:1048576,23,0))</f>
        <v/>
      </c>
      <c r="BG15" s="366"/>
      <c r="BH15" s="366" t="str">
        <f>IF(VLOOKUP(AQ1,入力用!1:1048576,24,0)="","",VLOOKUP(AQ1,入力用!1:1048576,24,0))</f>
        <v/>
      </c>
      <c r="BI15" s="366"/>
      <c r="BJ15" s="367"/>
      <c r="BK15" s="46"/>
      <c r="BL15" s="360" t="s">
        <v>175</v>
      </c>
      <c r="BM15" s="361"/>
      <c r="BN15" s="361"/>
      <c r="BO15" s="361"/>
      <c r="BP15" s="361"/>
      <c r="BQ15" s="362" t="str">
        <f>IF(VLOOKUP(BL1,入力用!1:1048576,19,0)="","",VLOOKUP(BL1,入力用!1:1048576,19,0))</f>
        <v/>
      </c>
      <c r="BR15" s="362"/>
      <c r="BS15" s="363"/>
      <c r="BT15" s="364" t="s">
        <v>172</v>
      </c>
      <c r="BU15" s="365"/>
      <c r="BV15" s="365"/>
      <c r="BW15" s="366" t="str">
        <f>IF(VLOOKUP(BL1,入力用!1:1048576,22,0)="","",VLOOKUP(BL1,入力用!1:1048576,22,0))</f>
        <v/>
      </c>
      <c r="BX15" s="366"/>
      <c r="BY15" s="366"/>
      <c r="BZ15" s="366"/>
      <c r="CA15" s="366" t="str">
        <f>IF(VLOOKUP(BL1,入力用!1:1048576,23,0)="","",VLOOKUP(BL1,入力用!1:1048576,23,0))</f>
        <v/>
      </c>
      <c r="CB15" s="366"/>
      <c r="CC15" s="366" t="str">
        <f>IF(VLOOKUP(BL1,入力用!1:1048576,24,0)="","",VLOOKUP(BL1,入力用!1:1048576,24,0))</f>
        <v/>
      </c>
      <c r="CD15" s="366"/>
      <c r="CE15" s="367"/>
      <c r="CF15" s="46"/>
      <c r="CG15" s="360" t="s">
        <v>175</v>
      </c>
      <c r="CH15" s="361"/>
      <c r="CI15" s="361"/>
      <c r="CJ15" s="361"/>
      <c r="CK15" s="361"/>
      <c r="CL15" s="362" t="str">
        <f>IF(VLOOKUP(CG1,入力用!1:1048576,19,0)="","",VLOOKUP(CG1,入力用!1:1048576,19,0))</f>
        <v/>
      </c>
      <c r="CM15" s="362"/>
      <c r="CN15" s="363"/>
      <c r="CO15" s="364" t="s">
        <v>172</v>
      </c>
      <c r="CP15" s="365"/>
      <c r="CQ15" s="365"/>
      <c r="CR15" s="366" t="str">
        <f>IF(VLOOKUP(CG1,入力用!1:1048576,22,0)="","",VLOOKUP(CG1,入力用!1:1048576,22,0))</f>
        <v/>
      </c>
      <c r="CS15" s="366"/>
      <c r="CT15" s="366"/>
      <c r="CU15" s="366"/>
      <c r="CV15" s="366" t="str">
        <f>IF(VLOOKUP(CG1,入力用!1:1048576,23,0)="","",VLOOKUP(CG1,入力用!1:1048576,23,0))</f>
        <v/>
      </c>
      <c r="CW15" s="366"/>
      <c r="CX15" s="366" t="str">
        <f>IF(VLOOKUP(CG1,入力用!1:1048576,24,0)="","",VLOOKUP(CG1,入力用!1:1048576,24,0))</f>
        <v/>
      </c>
      <c r="CY15" s="366"/>
      <c r="CZ15" s="367"/>
      <c r="DA15" s="46"/>
      <c r="DB15" s="360" t="s">
        <v>175</v>
      </c>
      <c r="DC15" s="361"/>
      <c r="DD15" s="361"/>
      <c r="DE15" s="361"/>
      <c r="DF15" s="361"/>
      <c r="DG15" s="362" t="str">
        <f>IF(VLOOKUP(DB1,入力用!1:1048576,19,0)="","",VLOOKUP(DB1,入力用!1:1048576,19,0))</f>
        <v/>
      </c>
      <c r="DH15" s="362"/>
      <c r="DI15" s="363"/>
      <c r="DJ15" s="364" t="s">
        <v>172</v>
      </c>
      <c r="DK15" s="365"/>
      <c r="DL15" s="365"/>
      <c r="DM15" s="366" t="str">
        <f>IF(VLOOKUP(DB1,入力用!1:1048576,22,0)="","",VLOOKUP(DB1,入力用!1:1048576,22,0))</f>
        <v/>
      </c>
      <c r="DN15" s="366"/>
      <c r="DO15" s="366"/>
      <c r="DP15" s="366"/>
      <c r="DQ15" s="366" t="str">
        <f>IF(VLOOKUP(DB1,入力用!1:1048576,23,0)="","",VLOOKUP(DB1,入力用!1:1048576,23,0))</f>
        <v/>
      </c>
      <c r="DR15" s="366"/>
      <c r="DS15" s="366" t="str">
        <f>IF(VLOOKUP(DB1,入力用!1:1048576,24,0)="","",VLOOKUP(DB1,入力用!1:1048576,24,0))</f>
        <v/>
      </c>
      <c r="DT15" s="366"/>
      <c r="DU15" s="367"/>
      <c r="DV15" s="46"/>
      <c r="DW15" s="360" t="s">
        <v>175</v>
      </c>
      <c r="DX15" s="361"/>
      <c r="DY15" s="361"/>
      <c r="DZ15" s="361"/>
      <c r="EA15" s="361"/>
      <c r="EB15" s="362" t="str">
        <f>IF(VLOOKUP(DW1,入力用!1:1048576,19,0)="","",VLOOKUP(DW1,入力用!1:1048576,19,0))</f>
        <v/>
      </c>
      <c r="EC15" s="362"/>
      <c r="ED15" s="363"/>
      <c r="EE15" s="364" t="s">
        <v>172</v>
      </c>
      <c r="EF15" s="365"/>
      <c r="EG15" s="365"/>
      <c r="EH15" s="366" t="str">
        <f>IF(VLOOKUP(DW1,入力用!1:1048576,22,0)="","",VLOOKUP(DW1,入力用!1:1048576,22,0))</f>
        <v/>
      </c>
      <c r="EI15" s="366"/>
      <c r="EJ15" s="366"/>
      <c r="EK15" s="366"/>
      <c r="EL15" s="366" t="str">
        <f>IF(VLOOKUP(DW1,入力用!1:1048576,23,0)="","",VLOOKUP(DW1,入力用!1:1048576,23,0))</f>
        <v/>
      </c>
      <c r="EM15" s="366"/>
      <c r="EN15" s="366" t="str">
        <f>IF(VLOOKUP(DW1,入力用!1:1048576,24,0)="","",VLOOKUP(DW1,入力用!1:1048576,24,0))</f>
        <v/>
      </c>
      <c r="EO15" s="366"/>
      <c r="EP15" s="367"/>
      <c r="EQ15" s="46"/>
      <c r="ER15" s="360" t="s">
        <v>175</v>
      </c>
      <c r="ES15" s="361"/>
      <c r="ET15" s="361"/>
      <c r="EU15" s="361"/>
      <c r="EV15" s="361"/>
      <c r="EW15" s="362" t="str">
        <f>IF(VLOOKUP(ER1,入力用!1:1048576,19,0)="","",VLOOKUP(ER1,入力用!1:1048576,19,0))</f>
        <v/>
      </c>
      <c r="EX15" s="362"/>
      <c r="EY15" s="363"/>
      <c r="EZ15" s="364" t="s">
        <v>172</v>
      </c>
      <c r="FA15" s="365"/>
      <c r="FB15" s="365"/>
      <c r="FC15" s="366" t="str">
        <f>IF(VLOOKUP(ER1,入力用!1:1048576,22,0)="","",VLOOKUP(ER1,入力用!1:1048576,22,0))</f>
        <v/>
      </c>
      <c r="FD15" s="366"/>
      <c r="FE15" s="366"/>
      <c r="FF15" s="366"/>
      <c r="FG15" s="366" t="str">
        <f>IF(VLOOKUP(ER1,入力用!1:1048576,23,0)="","",VLOOKUP(ER1,入力用!1:1048576,23,0))</f>
        <v/>
      </c>
      <c r="FH15" s="366"/>
      <c r="FI15" s="366" t="str">
        <f>IF(VLOOKUP(ER1,入力用!1:1048576,24,0)="","",VLOOKUP(ER1,入力用!1:1048576,24,0))</f>
        <v/>
      </c>
      <c r="FJ15" s="366"/>
      <c r="FK15" s="367"/>
      <c r="FL15" s="46"/>
      <c r="FM15" s="360" t="s">
        <v>175</v>
      </c>
      <c r="FN15" s="361"/>
      <c r="FO15" s="361"/>
      <c r="FP15" s="361"/>
      <c r="FQ15" s="361"/>
      <c r="FR15" s="362" t="str">
        <f>IF(VLOOKUP(FM1,入力用!1:1048576,19,0)="","",VLOOKUP(FM1,入力用!1:1048576,19,0))</f>
        <v/>
      </c>
      <c r="FS15" s="362"/>
      <c r="FT15" s="363"/>
      <c r="FU15" s="364" t="s">
        <v>172</v>
      </c>
      <c r="FV15" s="365"/>
      <c r="FW15" s="365"/>
      <c r="FX15" s="366" t="str">
        <f>IF(VLOOKUP(FM1,入力用!1:1048576,22,0)="","",VLOOKUP(FM1,入力用!1:1048576,22,0))</f>
        <v/>
      </c>
      <c r="FY15" s="366"/>
      <c r="FZ15" s="366"/>
      <c r="GA15" s="366"/>
      <c r="GB15" s="366" t="str">
        <f>IF(VLOOKUP(FM1,入力用!1:1048576,23,0)="","",VLOOKUP(FM1,入力用!1:1048576,23,0))</f>
        <v/>
      </c>
      <c r="GC15" s="366"/>
      <c r="GD15" s="366" t="str">
        <f>IF(VLOOKUP(FM1,入力用!1:1048576,24,0)="","",VLOOKUP(FM1,入力用!1:1048576,24,0))</f>
        <v/>
      </c>
      <c r="GE15" s="366"/>
      <c r="GF15" s="367"/>
      <c r="GG15" s="46"/>
      <c r="GH15" s="360" t="s">
        <v>175</v>
      </c>
      <c r="GI15" s="361"/>
      <c r="GJ15" s="361"/>
      <c r="GK15" s="361"/>
      <c r="GL15" s="361"/>
      <c r="GM15" s="362" t="str">
        <f>IF(VLOOKUP(GH1,入力用!1:1048576,19,0)="","",VLOOKUP(GH1,入力用!1:1048576,19,0))</f>
        <v/>
      </c>
      <c r="GN15" s="362"/>
      <c r="GO15" s="363"/>
      <c r="GP15" s="364" t="s">
        <v>172</v>
      </c>
      <c r="GQ15" s="365"/>
      <c r="GR15" s="365"/>
      <c r="GS15" s="366" t="str">
        <f>IF(VLOOKUP(GH1,入力用!1:1048576,22,0)="","",VLOOKUP(GH1,入力用!1:1048576,22,0))</f>
        <v/>
      </c>
      <c r="GT15" s="366"/>
      <c r="GU15" s="366"/>
      <c r="GV15" s="366"/>
      <c r="GW15" s="366" t="str">
        <f>IF(VLOOKUP(GH1,入力用!1:1048576,23,0)="","",VLOOKUP(GH1,入力用!1:1048576,23,0))</f>
        <v/>
      </c>
      <c r="GX15" s="366"/>
      <c r="GY15" s="366" t="str">
        <f>IF(VLOOKUP(GH1,入力用!1:1048576,24,0)="","",VLOOKUP(GH1,入力用!1:1048576,24,0))</f>
        <v/>
      </c>
      <c r="GZ15" s="366"/>
      <c r="HA15" s="367"/>
      <c r="HB15" s="46"/>
    </row>
    <row r="16" spans="1:210" s="83" customFormat="1" ht="24.75" customHeight="1">
      <c r="A16" s="360" t="s">
        <v>177</v>
      </c>
      <c r="B16" s="361"/>
      <c r="C16" s="361"/>
      <c r="D16" s="361"/>
      <c r="E16" s="361"/>
      <c r="F16" s="81" t="str">
        <f>IF(VLOOKUP(A1,入力用!1:1048576,20,0)="有","■有","□有")</f>
        <v>□有</v>
      </c>
      <c r="G16" s="171" t="s">
        <v>190</v>
      </c>
      <c r="H16" s="85" t="str">
        <f>IF(VLOOKUP(A1,入力用!1:1048576,20,0)="無","■無","□無")</f>
        <v>□無</v>
      </c>
      <c r="I16" s="360" t="s">
        <v>173</v>
      </c>
      <c r="J16" s="361"/>
      <c r="K16" s="361"/>
      <c r="L16" s="362" t="str">
        <f>IF(VLOOKUP(A1,入力用!1:1048576,25,0)="","",VLOOKUP(A1,入力用!1:1048576,25,0))</f>
        <v/>
      </c>
      <c r="M16" s="362"/>
      <c r="N16" s="362"/>
      <c r="O16" s="362"/>
      <c r="P16" s="362"/>
      <c r="Q16" s="362"/>
      <c r="R16" s="362"/>
      <c r="S16" s="362"/>
      <c r="T16" s="363"/>
      <c r="U16" s="46"/>
      <c r="V16" s="360" t="s">
        <v>177</v>
      </c>
      <c r="W16" s="361"/>
      <c r="X16" s="361"/>
      <c r="Y16" s="361"/>
      <c r="Z16" s="361"/>
      <c r="AA16" s="81" t="str">
        <f>IF(VLOOKUP(V1,入力用!1:1048576,20,0)="有","■有","□有")</f>
        <v>□有</v>
      </c>
      <c r="AB16" s="171" t="s">
        <v>190</v>
      </c>
      <c r="AC16" s="85" t="str">
        <f>IF(VLOOKUP(V1,入力用!1:1048576,20,0)="無","■無","□無")</f>
        <v>□無</v>
      </c>
      <c r="AD16" s="360" t="s">
        <v>173</v>
      </c>
      <c r="AE16" s="361"/>
      <c r="AF16" s="361"/>
      <c r="AG16" s="362" t="str">
        <f>IF(VLOOKUP(V1,入力用!1:1048576,25,0)="","",VLOOKUP(V1,入力用!1:1048576,25,0))</f>
        <v/>
      </c>
      <c r="AH16" s="362"/>
      <c r="AI16" s="362"/>
      <c r="AJ16" s="362"/>
      <c r="AK16" s="362"/>
      <c r="AL16" s="362"/>
      <c r="AM16" s="362"/>
      <c r="AN16" s="362"/>
      <c r="AO16" s="363"/>
      <c r="AP16" s="46"/>
      <c r="AQ16" s="360" t="s">
        <v>177</v>
      </c>
      <c r="AR16" s="361"/>
      <c r="AS16" s="361"/>
      <c r="AT16" s="361"/>
      <c r="AU16" s="361"/>
      <c r="AV16" s="81" t="str">
        <f>IF(VLOOKUP(AQ1,入力用!1:1048576,20,0)="有","■有","□有")</f>
        <v>□有</v>
      </c>
      <c r="AW16" s="171" t="s">
        <v>190</v>
      </c>
      <c r="AX16" s="85" t="str">
        <f>IF(VLOOKUP(AQ1,入力用!1:1048576,20,0)="無","■無","□無")</f>
        <v>□無</v>
      </c>
      <c r="AY16" s="360" t="s">
        <v>173</v>
      </c>
      <c r="AZ16" s="361"/>
      <c r="BA16" s="361"/>
      <c r="BB16" s="362" t="str">
        <f>IF(VLOOKUP(AQ1,入力用!1:1048576,25,0)="","",VLOOKUP(AQ1,入力用!1:1048576,25,0))</f>
        <v/>
      </c>
      <c r="BC16" s="362"/>
      <c r="BD16" s="362"/>
      <c r="BE16" s="362"/>
      <c r="BF16" s="362"/>
      <c r="BG16" s="362"/>
      <c r="BH16" s="362"/>
      <c r="BI16" s="362"/>
      <c r="BJ16" s="363"/>
      <c r="BK16" s="46"/>
      <c r="BL16" s="360" t="s">
        <v>177</v>
      </c>
      <c r="BM16" s="361"/>
      <c r="BN16" s="361"/>
      <c r="BO16" s="361"/>
      <c r="BP16" s="361"/>
      <c r="BQ16" s="81" t="str">
        <f>IF(VLOOKUP(BL1,入力用!1:1048576,20,0)="有","■有","□有")</f>
        <v>□有</v>
      </c>
      <c r="BR16" s="171" t="s">
        <v>190</v>
      </c>
      <c r="BS16" s="85" t="str">
        <f>IF(VLOOKUP(BL1,入力用!1:1048576,20,0)="無","■無","□無")</f>
        <v>□無</v>
      </c>
      <c r="BT16" s="360" t="s">
        <v>173</v>
      </c>
      <c r="BU16" s="361"/>
      <c r="BV16" s="361"/>
      <c r="BW16" s="362" t="str">
        <f>IF(VLOOKUP(BL1,入力用!1:1048576,25,0)="","",VLOOKUP(BL1,入力用!1:1048576,25,0))</f>
        <v/>
      </c>
      <c r="BX16" s="362"/>
      <c r="BY16" s="362"/>
      <c r="BZ16" s="362"/>
      <c r="CA16" s="362"/>
      <c r="CB16" s="362"/>
      <c r="CC16" s="362"/>
      <c r="CD16" s="362"/>
      <c r="CE16" s="363"/>
      <c r="CF16" s="46"/>
      <c r="CG16" s="360" t="s">
        <v>177</v>
      </c>
      <c r="CH16" s="361"/>
      <c r="CI16" s="361"/>
      <c r="CJ16" s="361"/>
      <c r="CK16" s="361"/>
      <c r="CL16" s="81" t="str">
        <f>IF(VLOOKUP(CG1,入力用!1:1048576,20,0)="有","■有","□有")</f>
        <v>□有</v>
      </c>
      <c r="CM16" s="171" t="s">
        <v>190</v>
      </c>
      <c r="CN16" s="85" t="str">
        <f>IF(VLOOKUP(CG1,入力用!1:1048576,20,0)="無","■無","□無")</f>
        <v>□無</v>
      </c>
      <c r="CO16" s="360" t="s">
        <v>173</v>
      </c>
      <c r="CP16" s="361"/>
      <c r="CQ16" s="361"/>
      <c r="CR16" s="362" t="str">
        <f>IF(VLOOKUP(CG1,入力用!1:1048576,25,0)="","",VLOOKUP(CG1,入力用!1:1048576,25,0))</f>
        <v/>
      </c>
      <c r="CS16" s="362"/>
      <c r="CT16" s="362"/>
      <c r="CU16" s="362"/>
      <c r="CV16" s="362"/>
      <c r="CW16" s="362"/>
      <c r="CX16" s="362"/>
      <c r="CY16" s="362"/>
      <c r="CZ16" s="363"/>
      <c r="DA16" s="46"/>
      <c r="DB16" s="360" t="s">
        <v>177</v>
      </c>
      <c r="DC16" s="361"/>
      <c r="DD16" s="361"/>
      <c r="DE16" s="361"/>
      <c r="DF16" s="361"/>
      <c r="DG16" s="81" t="str">
        <f>IF(VLOOKUP(DB1,入力用!1:1048576,20,0)="有","■有","□有")</f>
        <v>□有</v>
      </c>
      <c r="DH16" s="171" t="s">
        <v>190</v>
      </c>
      <c r="DI16" s="85" t="str">
        <f>IF(VLOOKUP(DB1,入力用!1:1048576,20,0)="無","■無","□無")</f>
        <v>□無</v>
      </c>
      <c r="DJ16" s="360" t="s">
        <v>173</v>
      </c>
      <c r="DK16" s="361"/>
      <c r="DL16" s="361"/>
      <c r="DM16" s="362" t="str">
        <f>IF(VLOOKUP(DB1,入力用!1:1048576,25,0)="","",VLOOKUP(DB1,入力用!1:1048576,25,0))</f>
        <v/>
      </c>
      <c r="DN16" s="362"/>
      <c r="DO16" s="362"/>
      <c r="DP16" s="362"/>
      <c r="DQ16" s="362"/>
      <c r="DR16" s="362"/>
      <c r="DS16" s="362"/>
      <c r="DT16" s="362"/>
      <c r="DU16" s="363"/>
      <c r="DV16" s="46"/>
      <c r="DW16" s="360" t="s">
        <v>177</v>
      </c>
      <c r="DX16" s="361"/>
      <c r="DY16" s="361"/>
      <c r="DZ16" s="361"/>
      <c r="EA16" s="361"/>
      <c r="EB16" s="81" t="str">
        <f>IF(VLOOKUP(DW1,入力用!1:1048576,20,0)="有","■有","□有")</f>
        <v>□有</v>
      </c>
      <c r="EC16" s="171" t="s">
        <v>190</v>
      </c>
      <c r="ED16" s="85" t="str">
        <f>IF(VLOOKUP(DW1,入力用!1:1048576,20,0)="無","■無","□無")</f>
        <v>□無</v>
      </c>
      <c r="EE16" s="360" t="s">
        <v>173</v>
      </c>
      <c r="EF16" s="361"/>
      <c r="EG16" s="361"/>
      <c r="EH16" s="362" t="str">
        <f>IF(VLOOKUP(DW1,入力用!1:1048576,25,0)="","",VLOOKUP(DW1,入力用!1:1048576,25,0))</f>
        <v/>
      </c>
      <c r="EI16" s="362"/>
      <c r="EJ16" s="362"/>
      <c r="EK16" s="362"/>
      <c r="EL16" s="362"/>
      <c r="EM16" s="362"/>
      <c r="EN16" s="362"/>
      <c r="EO16" s="362"/>
      <c r="EP16" s="363"/>
      <c r="EQ16" s="46"/>
      <c r="ER16" s="360" t="s">
        <v>177</v>
      </c>
      <c r="ES16" s="361"/>
      <c r="ET16" s="361"/>
      <c r="EU16" s="361"/>
      <c r="EV16" s="361"/>
      <c r="EW16" s="81" t="str">
        <f>IF(VLOOKUP(ER1,入力用!1:1048576,20,0)="有","■有","□有")</f>
        <v>□有</v>
      </c>
      <c r="EX16" s="171" t="s">
        <v>190</v>
      </c>
      <c r="EY16" s="85" t="str">
        <f>IF(VLOOKUP(ER1,入力用!1:1048576,20,0)="無","■無","□無")</f>
        <v>□無</v>
      </c>
      <c r="EZ16" s="360" t="s">
        <v>173</v>
      </c>
      <c r="FA16" s="361"/>
      <c r="FB16" s="361"/>
      <c r="FC16" s="362" t="str">
        <f>IF(VLOOKUP(ER1,入力用!1:1048576,25,0)="","",VLOOKUP(ER1,入力用!1:1048576,25,0))</f>
        <v/>
      </c>
      <c r="FD16" s="362"/>
      <c r="FE16" s="362"/>
      <c r="FF16" s="362"/>
      <c r="FG16" s="362"/>
      <c r="FH16" s="362"/>
      <c r="FI16" s="362"/>
      <c r="FJ16" s="362"/>
      <c r="FK16" s="363"/>
      <c r="FL16" s="46"/>
      <c r="FM16" s="360" t="s">
        <v>177</v>
      </c>
      <c r="FN16" s="361"/>
      <c r="FO16" s="361"/>
      <c r="FP16" s="361"/>
      <c r="FQ16" s="361"/>
      <c r="FR16" s="81" t="str">
        <f>IF(VLOOKUP(FM1,入力用!1:1048576,20,0)="有","■有","□有")</f>
        <v>□有</v>
      </c>
      <c r="FS16" s="171" t="s">
        <v>190</v>
      </c>
      <c r="FT16" s="85" t="str">
        <f>IF(VLOOKUP(FM1,入力用!1:1048576,20,0)="無","■無","□無")</f>
        <v>□無</v>
      </c>
      <c r="FU16" s="360" t="s">
        <v>173</v>
      </c>
      <c r="FV16" s="361"/>
      <c r="FW16" s="361"/>
      <c r="FX16" s="362" t="str">
        <f>IF(VLOOKUP(FM1,入力用!1:1048576,25,0)="","",VLOOKUP(FM1,入力用!1:1048576,25,0))</f>
        <v/>
      </c>
      <c r="FY16" s="362"/>
      <c r="FZ16" s="362"/>
      <c r="GA16" s="362"/>
      <c r="GB16" s="362"/>
      <c r="GC16" s="362"/>
      <c r="GD16" s="362"/>
      <c r="GE16" s="362"/>
      <c r="GF16" s="363"/>
      <c r="GG16" s="46"/>
      <c r="GH16" s="360" t="s">
        <v>177</v>
      </c>
      <c r="GI16" s="361"/>
      <c r="GJ16" s="361"/>
      <c r="GK16" s="361"/>
      <c r="GL16" s="361"/>
      <c r="GM16" s="81" t="str">
        <f>IF(VLOOKUP(GH1,入力用!1:1048576,20,0)="有","■有","□有")</f>
        <v>□有</v>
      </c>
      <c r="GN16" s="171" t="s">
        <v>190</v>
      </c>
      <c r="GO16" s="85" t="str">
        <f>IF(VLOOKUP(GH1,入力用!1:1048576,20,0)="無","■無","□無")</f>
        <v>□無</v>
      </c>
      <c r="GP16" s="360" t="s">
        <v>173</v>
      </c>
      <c r="GQ16" s="361"/>
      <c r="GR16" s="361"/>
      <c r="GS16" s="362" t="str">
        <f>IF(VLOOKUP(GH1,入力用!1:1048576,25,0)="","",VLOOKUP(GH1,入力用!1:1048576,25,0))</f>
        <v/>
      </c>
      <c r="GT16" s="362"/>
      <c r="GU16" s="362"/>
      <c r="GV16" s="362"/>
      <c r="GW16" s="362"/>
      <c r="GX16" s="362"/>
      <c r="GY16" s="362"/>
      <c r="GZ16" s="362"/>
      <c r="HA16" s="363"/>
      <c r="HB16" s="46"/>
    </row>
    <row r="17" spans="1:210" s="83" customFormat="1" ht="24.75" customHeight="1">
      <c r="A17" s="353"/>
      <c r="B17" s="354"/>
      <c r="C17" s="354"/>
      <c r="D17" s="354"/>
      <c r="E17" s="354"/>
      <c r="F17" s="354"/>
      <c r="G17" s="354"/>
      <c r="H17" s="355"/>
      <c r="I17" s="356" t="s">
        <v>174</v>
      </c>
      <c r="J17" s="357"/>
      <c r="K17" s="357"/>
      <c r="L17" s="357"/>
      <c r="M17" s="357"/>
      <c r="N17" s="358" t="str">
        <f>IF(VLOOKUP(A1,入力用!1:1048576,26,0)="","",VLOOKUP(A1,入力用!1:1048576,26,0))</f>
        <v/>
      </c>
      <c r="O17" s="358"/>
      <c r="P17" s="358"/>
      <c r="Q17" s="358"/>
      <c r="R17" s="358"/>
      <c r="S17" s="358"/>
      <c r="T17" s="359"/>
      <c r="U17" s="46"/>
      <c r="V17" s="353"/>
      <c r="W17" s="354"/>
      <c r="X17" s="354"/>
      <c r="Y17" s="354"/>
      <c r="Z17" s="354"/>
      <c r="AA17" s="354"/>
      <c r="AB17" s="354"/>
      <c r="AC17" s="355"/>
      <c r="AD17" s="356" t="s">
        <v>174</v>
      </c>
      <c r="AE17" s="357"/>
      <c r="AF17" s="357"/>
      <c r="AG17" s="357"/>
      <c r="AH17" s="357"/>
      <c r="AI17" s="358" t="str">
        <f>IF(VLOOKUP(V1,入力用!1:1048576,26,0)="","",VLOOKUP(V1,入力用!1:1048576,26,0))</f>
        <v/>
      </c>
      <c r="AJ17" s="358"/>
      <c r="AK17" s="358"/>
      <c r="AL17" s="358"/>
      <c r="AM17" s="358"/>
      <c r="AN17" s="358"/>
      <c r="AO17" s="359"/>
      <c r="AP17" s="46"/>
      <c r="AQ17" s="353"/>
      <c r="AR17" s="354"/>
      <c r="AS17" s="354"/>
      <c r="AT17" s="354"/>
      <c r="AU17" s="354"/>
      <c r="AV17" s="354"/>
      <c r="AW17" s="354"/>
      <c r="AX17" s="355"/>
      <c r="AY17" s="356" t="s">
        <v>174</v>
      </c>
      <c r="AZ17" s="357"/>
      <c r="BA17" s="357"/>
      <c r="BB17" s="357"/>
      <c r="BC17" s="357"/>
      <c r="BD17" s="358" t="str">
        <f>IF(VLOOKUP(AQ1,入力用!1:1048576,26,0)="","",VLOOKUP(AQ1,入力用!1:1048576,26,0))</f>
        <v/>
      </c>
      <c r="BE17" s="358"/>
      <c r="BF17" s="358"/>
      <c r="BG17" s="358"/>
      <c r="BH17" s="358"/>
      <c r="BI17" s="358"/>
      <c r="BJ17" s="359"/>
      <c r="BK17" s="46"/>
      <c r="BL17" s="353"/>
      <c r="BM17" s="354"/>
      <c r="BN17" s="354"/>
      <c r="BO17" s="354"/>
      <c r="BP17" s="354"/>
      <c r="BQ17" s="354"/>
      <c r="BR17" s="354"/>
      <c r="BS17" s="355"/>
      <c r="BT17" s="356" t="s">
        <v>174</v>
      </c>
      <c r="BU17" s="357"/>
      <c r="BV17" s="357"/>
      <c r="BW17" s="357"/>
      <c r="BX17" s="357"/>
      <c r="BY17" s="358" t="str">
        <f>IF(VLOOKUP(BL1,入力用!1:1048576,26,0)="","",VLOOKUP(BL1,入力用!1:1048576,26,0))</f>
        <v/>
      </c>
      <c r="BZ17" s="358"/>
      <c r="CA17" s="358"/>
      <c r="CB17" s="358"/>
      <c r="CC17" s="358"/>
      <c r="CD17" s="358"/>
      <c r="CE17" s="359"/>
      <c r="CF17" s="46"/>
      <c r="CG17" s="353"/>
      <c r="CH17" s="354"/>
      <c r="CI17" s="354"/>
      <c r="CJ17" s="354"/>
      <c r="CK17" s="354"/>
      <c r="CL17" s="354"/>
      <c r="CM17" s="354"/>
      <c r="CN17" s="355"/>
      <c r="CO17" s="356" t="s">
        <v>174</v>
      </c>
      <c r="CP17" s="357"/>
      <c r="CQ17" s="357"/>
      <c r="CR17" s="357"/>
      <c r="CS17" s="357"/>
      <c r="CT17" s="358" t="str">
        <f>IF(VLOOKUP(CG1,入力用!1:1048576,26,0)="","",VLOOKUP(CG1,入力用!1:1048576,26,0))</f>
        <v/>
      </c>
      <c r="CU17" s="358"/>
      <c r="CV17" s="358"/>
      <c r="CW17" s="358"/>
      <c r="CX17" s="358"/>
      <c r="CY17" s="358"/>
      <c r="CZ17" s="359"/>
      <c r="DA17" s="46"/>
      <c r="DB17" s="353"/>
      <c r="DC17" s="354"/>
      <c r="DD17" s="354"/>
      <c r="DE17" s="354"/>
      <c r="DF17" s="354"/>
      <c r="DG17" s="354"/>
      <c r="DH17" s="354"/>
      <c r="DI17" s="355"/>
      <c r="DJ17" s="356" t="s">
        <v>174</v>
      </c>
      <c r="DK17" s="357"/>
      <c r="DL17" s="357"/>
      <c r="DM17" s="357"/>
      <c r="DN17" s="357"/>
      <c r="DO17" s="358" t="str">
        <f>IF(VLOOKUP(DB1,入力用!1:1048576,26,0)="","",VLOOKUP(DB1,入力用!1:1048576,26,0))</f>
        <v/>
      </c>
      <c r="DP17" s="358"/>
      <c r="DQ17" s="358"/>
      <c r="DR17" s="358"/>
      <c r="DS17" s="358"/>
      <c r="DT17" s="358"/>
      <c r="DU17" s="359"/>
      <c r="DV17" s="46"/>
      <c r="DW17" s="353"/>
      <c r="DX17" s="354"/>
      <c r="DY17" s="354"/>
      <c r="DZ17" s="354"/>
      <c r="EA17" s="354"/>
      <c r="EB17" s="354"/>
      <c r="EC17" s="354"/>
      <c r="ED17" s="355"/>
      <c r="EE17" s="356" t="s">
        <v>174</v>
      </c>
      <c r="EF17" s="357"/>
      <c r="EG17" s="357"/>
      <c r="EH17" s="357"/>
      <c r="EI17" s="357"/>
      <c r="EJ17" s="358" t="str">
        <f>IF(VLOOKUP(DW1,入力用!1:1048576,26,0)="","",VLOOKUP(DW1,入力用!1:1048576,26,0))</f>
        <v/>
      </c>
      <c r="EK17" s="358"/>
      <c r="EL17" s="358"/>
      <c r="EM17" s="358"/>
      <c r="EN17" s="358"/>
      <c r="EO17" s="358"/>
      <c r="EP17" s="359"/>
      <c r="EQ17" s="46"/>
      <c r="ER17" s="353"/>
      <c r="ES17" s="354"/>
      <c r="ET17" s="354"/>
      <c r="EU17" s="354"/>
      <c r="EV17" s="354"/>
      <c r="EW17" s="354"/>
      <c r="EX17" s="354"/>
      <c r="EY17" s="355"/>
      <c r="EZ17" s="356" t="s">
        <v>174</v>
      </c>
      <c r="FA17" s="357"/>
      <c r="FB17" s="357"/>
      <c r="FC17" s="357"/>
      <c r="FD17" s="357"/>
      <c r="FE17" s="358" t="str">
        <f>IF(VLOOKUP(ER1,入力用!1:1048576,26,0)="","",VLOOKUP(ER1,入力用!1:1048576,26,0))</f>
        <v/>
      </c>
      <c r="FF17" s="358"/>
      <c r="FG17" s="358"/>
      <c r="FH17" s="358"/>
      <c r="FI17" s="358"/>
      <c r="FJ17" s="358"/>
      <c r="FK17" s="359"/>
      <c r="FL17" s="46"/>
      <c r="FM17" s="353"/>
      <c r="FN17" s="354"/>
      <c r="FO17" s="354"/>
      <c r="FP17" s="354"/>
      <c r="FQ17" s="354"/>
      <c r="FR17" s="354"/>
      <c r="FS17" s="354"/>
      <c r="FT17" s="355"/>
      <c r="FU17" s="356" t="s">
        <v>174</v>
      </c>
      <c r="FV17" s="357"/>
      <c r="FW17" s="357"/>
      <c r="FX17" s="357"/>
      <c r="FY17" s="357"/>
      <c r="FZ17" s="358" t="str">
        <f>IF(VLOOKUP(FM1,入力用!1:1048576,26,0)="","",VLOOKUP(FM1,入力用!1:1048576,26,0))</f>
        <v/>
      </c>
      <c r="GA17" s="358"/>
      <c r="GB17" s="358"/>
      <c r="GC17" s="358"/>
      <c r="GD17" s="358"/>
      <c r="GE17" s="358"/>
      <c r="GF17" s="359"/>
      <c r="GG17" s="46"/>
      <c r="GH17" s="353"/>
      <c r="GI17" s="354"/>
      <c r="GJ17" s="354"/>
      <c r="GK17" s="354"/>
      <c r="GL17" s="354"/>
      <c r="GM17" s="354"/>
      <c r="GN17" s="354"/>
      <c r="GO17" s="355"/>
      <c r="GP17" s="356" t="s">
        <v>174</v>
      </c>
      <c r="GQ17" s="357"/>
      <c r="GR17" s="357"/>
      <c r="GS17" s="357"/>
      <c r="GT17" s="357"/>
      <c r="GU17" s="358" t="str">
        <f>IF(VLOOKUP(GH1,入力用!1:1048576,26,0)="","",VLOOKUP(GH1,入力用!1:1048576,26,0))</f>
        <v/>
      </c>
      <c r="GV17" s="358"/>
      <c r="GW17" s="358"/>
      <c r="GX17" s="358"/>
      <c r="GY17" s="358"/>
      <c r="GZ17" s="358"/>
      <c r="HA17" s="359"/>
      <c r="HB17" s="46"/>
    </row>
    <row r="18" spans="1:210" s="83" customFormat="1" ht="45" customHeight="1">
      <c r="A18" s="350" t="s">
        <v>137</v>
      </c>
      <c r="B18" s="351"/>
      <c r="C18" s="352" t="str">
        <f>IF(VLOOKUP(A1,入力用!1:1048576,27,0)="","",VLOOKUP(A1,入力用!1:1048576,27,0))</f>
        <v/>
      </c>
      <c r="D18" s="352"/>
      <c r="E18" s="352"/>
      <c r="F18" s="352"/>
      <c r="G18" s="352"/>
      <c r="H18" s="352"/>
      <c r="I18" s="352"/>
      <c r="J18" s="352"/>
      <c r="K18" s="352"/>
      <c r="L18" s="352"/>
      <c r="M18" s="352"/>
      <c r="N18" s="352"/>
      <c r="O18" s="352"/>
      <c r="P18" s="352"/>
      <c r="Q18" s="352"/>
      <c r="R18" s="352"/>
      <c r="S18" s="352"/>
      <c r="T18" s="352"/>
      <c r="U18" s="55"/>
      <c r="V18" s="350" t="s">
        <v>137</v>
      </c>
      <c r="W18" s="351"/>
      <c r="X18" s="352" t="str">
        <f>IF(VLOOKUP(V1,入力用!1:1048576,27,0)="","",VLOOKUP(V1,入力用!1:1048576,27,0))</f>
        <v/>
      </c>
      <c r="Y18" s="352"/>
      <c r="Z18" s="352"/>
      <c r="AA18" s="352"/>
      <c r="AB18" s="352"/>
      <c r="AC18" s="352"/>
      <c r="AD18" s="352"/>
      <c r="AE18" s="352"/>
      <c r="AF18" s="352"/>
      <c r="AG18" s="352"/>
      <c r="AH18" s="352"/>
      <c r="AI18" s="352"/>
      <c r="AJ18" s="352"/>
      <c r="AK18" s="352"/>
      <c r="AL18" s="352"/>
      <c r="AM18" s="352"/>
      <c r="AN18" s="352"/>
      <c r="AO18" s="352"/>
      <c r="AP18" s="55"/>
      <c r="AQ18" s="350" t="s">
        <v>137</v>
      </c>
      <c r="AR18" s="351"/>
      <c r="AS18" s="352" t="str">
        <f>IF(VLOOKUP(AQ1,入力用!1:1048576,27,0)="","",VLOOKUP(AQ1,入力用!1:1048576,27,0))</f>
        <v/>
      </c>
      <c r="AT18" s="352"/>
      <c r="AU18" s="352"/>
      <c r="AV18" s="352"/>
      <c r="AW18" s="352"/>
      <c r="AX18" s="352"/>
      <c r="AY18" s="352"/>
      <c r="AZ18" s="352"/>
      <c r="BA18" s="352"/>
      <c r="BB18" s="352"/>
      <c r="BC18" s="352"/>
      <c r="BD18" s="352"/>
      <c r="BE18" s="352"/>
      <c r="BF18" s="352"/>
      <c r="BG18" s="352"/>
      <c r="BH18" s="352"/>
      <c r="BI18" s="352"/>
      <c r="BJ18" s="352"/>
      <c r="BK18" s="55"/>
      <c r="BL18" s="350" t="s">
        <v>137</v>
      </c>
      <c r="BM18" s="351"/>
      <c r="BN18" s="352" t="str">
        <f>IF(VLOOKUP(BL1,入力用!1:1048576,27,0)="","",VLOOKUP(BL1,入力用!1:1048576,27,0))</f>
        <v/>
      </c>
      <c r="BO18" s="352"/>
      <c r="BP18" s="352"/>
      <c r="BQ18" s="352"/>
      <c r="BR18" s="352"/>
      <c r="BS18" s="352"/>
      <c r="BT18" s="352"/>
      <c r="BU18" s="352"/>
      <c r="BV18" s="352"/>
      <c r="BW18" s="352"/>
      <c r="BX18" s="352"/>
      <c r="BY18" s="352"/>
      <c r="BZ18" s="352"/>
      <c r="CA18" s="352"/>
      <c r="CB18" s="352"/>
      <c r="CC18" s="352"/>
      <c r="CD18" s="352"/>
      <c r="CE18" s="352"/>
      <c r="CF18" s="55"/>
      <c r="CG18" s="350" t="s">
        <v>137</v>
      </c>
      <c r="CH18" s="351"/>
      <c r="CI18" s="352" t="str">
        <f>IF(VLOOKUP(CG1,入力用!1:1048576,27,0)="","",VLOOKUP(CG1,入力用!1:1048576,27,0))</f>
        <v/>
      </c>
      <c r="CJ18" s="352"/>
      <c r="CK18" s="352"/>
      <c r="CL18" s="352"/>
      <c r="CM18" s="352"/>
      <c r="CN18" s="352"/>
      <c r="CO18" s="352"/>
      <c r="CP18" s="352"/>
      <c r="CQ18" s="352"/>
      <c r="CR18" s="352"/>
      <c r="CS18" s="352"/>
      <c r="CT18" s="352"/>
      <c r="CU18" s="352"/>
      <c r="CV18" s="352"/>
      <c r="CW18" s="352"/>
      <c r="CX18" s="352"/>
      <c r="CY18" s="352"/>
      <c r="CZ18" s="352"/>
      <c r="DA18" s="55"/>
      <c r="DB18" s="350" t="s">
        <v>137</v>
      </c>
      <c r="DC18" s="351"/>
      <c r="DD18" s="352" t="str">
        <f>IF(VLOOKUP(DB1,入力用!1:1048576,27,0)="","",VLOOKUP(DB1,入力用!1:1048576,27,0))</f>
        <v/>
      </c>
      <c r="DE18" s="352"/>
      <c r="DF18" s="352"/>
      <c r="DG18" s="352"/>
      <c r="DH18" s="352"/>
      <c r="DI18" s="352"/>
      <c r="DJ18" s="352"/>
      <c r="DK18" s="352"/>
      <c r="DL18" s="352"/>
      <c r="DM18" s="352"/>
      <c r="DN18" s="352"/>
      <c r="DO18" s="352"/>
      <c r="DP18" s="352"/>
      <c r="DQ18" s="352"/>
      <c r="DR18" s="352"/>
      <c r="DS18" s="352"/>
      <c r="DT18" s="352"/>
      <c r="DU18" s="352"/>
      <c r="DV18" s="55"/>
      <c r="DW18" s="350" t="s">
        <v>137</v>
      </c>
      <c r="DX18" s="351"/>
      <c r="DY18" s="352" t="str">
        <f>IF(VLOOKUP(DW1,入力用!1:1048576,27,0)="","",VLOOKUP(DW1,入力用!1:1048576,27,0))</f>
        <v/>
      </c>
      <c r="DZ18" s="352"/>
      <c r="EA18" s="352"/>
      <c r="EB18" s="352"/>
      <c r="EC18" s="352"/>
      <c r="ED18" s="352"/>
      <c r="EE18" s="352"/>
      <c r="EF18" s="352"/>
      <c r="EG18" s="352"/>
      <c r="EH18" s="352"/>
      <c r="EI18" s="352"/>
      <c r="EJ18" s="352"/>
      <c r="EK18" s="352"/>
      <c r="EL18" s="352"/>
      <c r="EM18" s="352"/>
      <c r="EN18" s="352"/>
      <c r="EO18" s="352"/>
      <c r="EP18" s="352"/>
      <c r="EQ18" s="55"/>
      <c r="ER18" s="350" t="s">
        <v>137</v>
      </c>
      <c r="ES18" s="351"/>
      <c r="ET18" s="352" t="str">
        <f>IF(VLOOKUP(ER1,入力用!1:1048576,27,0)="","",VLOOKUP(ER1,入力用!1:1048576,27,0))</f>
        <v/>
      </c>
      <c r="EU18" s="352"/>
      <c r="EV18" s="352"/>
      <c r="EW18" s="352"/>
      <c r="EX18" s="352"/>
      <c r="EY18" s="352"/>
      <c r="EZ18" s="352"/>
      <c r="FA18" s="352"/>
      <c r="FB18" s="352"/>
      <c r="FC18" s="352"/>
      <c r="FD18" s="352"/>
      <c r="FE18" s="352"/>
      <c r="FF18" s="352"/>
      <c r="FG18" s="352"/>
      <c r="FH18" s="352"/>
      <c r="FI18" s="352"/>
      <c r="FJ18" s="352"/>
      <c r="FK18" s="352"/>
      <c r="FL18" s="55"/>
      <c r="FM18" s="350" t="s">
        <v>137</v>
      </c>
      <c r="FN18" s="351"/>
      <c r="FO18" s="352" t="str">
        <f>IF(VLOOKUP(FM1,入力用!1:1048576,27,0)="","",VLOOKUP(FM1,入力用!1:1048576,27,0))</f>
        <v/>
      </c>
      <c r="FP18" s="352"/>
      <c r="FQ18" s="352"/>
      <c r="FR18" s="352"/>
      <c r="FS18" s="352"/>
      <c r="FT18" s="352"/>
      <c r="FU18" s="352"/>
      <c r="FV18" s="352"/>
      <c r="FW18" s="352"/>
      <c r="FX18" s="352"/>
      <c r="FY18" s="352"/>
      <c r="FZ18" s="352"/>
      <c r="GA18" s="352"/>
      <c r="GB18" s="352"/>
      <c r="GC18" s="352"/>
      <c r="GD18" s="352"/>
      <c r="GE18" s="352"/>
      <c r="GF18" s="352"/>
      <c r="GG18" s="55"/>
      <c r="GH18" s="350" t="s">
        <v>137</v>
      </c>
      <c r="GI18" s="351"/>
      <c r="GJ18" s="352" t="str">
        <f>IF(VLOOKUP(GH1,入力用!1:1048576,27,0)="","",VLOOKUP(GH1,入力用!1:1048576,27,0))</f>
        <v/>
      </c>
      <c r="GK18" s="352"/>
      <c r="GL18" s="352"/>
      <c r="GM18" s="352"/>
      <c r="GN18" s="352"/>
      <c r="GO18" s="352"/>
      <c r="GP18" s="352"/>
      <c r="GQ18" s="352"/>
      <c r="GR18" s="352"/>
      <c r="GS18" s="352"/>
      <c r="GT18" s="352"/>
      <c r="GU18" s="352"/>
      <c r="GV18" s="352"/>
      <c r="GW18" s="352"/>
      <c r="GX18" s="352"/>
      <c r="GY18" s="352"/>
      <c r="GZ18" s="352"/>
      <c r="HA18" s="352"/>
      <c r="HB18" s="55"/>
    </row>
    <row r="19" spans="1:210" s="84" customFormat="1" ht="24" customHeight="1">
      <c r="A19" s="344" t="s">
        <v>138</v>
      </c>
      <c r="B19" s="345"/>
      <c r="C19" s="345"/>
      <c r="D19" s="345"/>
      <c r="E19" s="345"/>
      <c r="F19" s="345"/>
      <c r="G19" s="345"/>
      <c r="H19" s="345"/>
      <c r="I19" s="345"/>
      <c r="J19" s="345"/>
      <c r="K19" s="345"/>
      <c r="L19" s="345"/>
      <c r="M19" s="345"/>
      <c r="N19" s="345"/>
      <c r="O19" s="345"/>
      <c r="P19" s="345"/>
      <c r="Q19" s="345"/>
      <c r="R19" s="345"/>
      <c r="S19" s="345"/>
      <c r="T19" s="345"/>
      <c r="U19" s="180"/>
      <c r="V19" s="344" t="s">
        <v>138</v>
      </c>
      <c r="W19" s="345"/>
      <c r="X19" s="345"/>
      <c r="Y19" s="345"/>
      <c r="Z19" s="345"/>
      <c r="AA19" s="345"/>
      <c r="AB19" s="345"/>
      <c r="AC19" s="345"/>
      <c r="AD19" s="345"/>
      <c r="AE19" s="345"/>
      <c r="AF19" s="345"/>
      <c r="AG19" s="345"/>
      <c r="AH19" s="345"/>
      <c r="AI19" s="345"/>
      <c r="AJ19" s="345"/>
      <c r="AK19" s="345"/>
      <c r="AL19" s="345"/>
      <c r="AM19" s="345"/>
      <c r="AN19" s="345"/>
      <c r="AO19" s="345"/>
      <c r="AP19" s="180"/>
      <c r="AQ19" s="344" t="s">
        <v>138</v>
      </c>
      <c r="AR19" s="345"/>
      <c r="AS19" s="345"/>
      <c r="AT19" s="345"/>
      <c r="AU19" s="345"/>
      <c r="AV19" s="345"/>
      <c r="AW19" s="345"/>
      <c r="AX19" s="345"/>
      <c r="AY19" s="345"/>
      <c r="AZ19" s="345"/>
      <c r="BA19" s="345"/>
      <c r="BB19" s="345"/>
      <c r="BC19" s="345"/>
      <c r="BD19" s="345"/>
      <c r="BE19" s="345"/>
      <c r="BF19" s="345"/>
      <c r="BG19" s="345"/>
      <c r="BH19" s="345"/>
      <c r="BI19" s="345"/>
      <c r="BJ19" s="345"/>
      <c r="BK19" s="180"/>
      <c r="BL19" s="344" t="s">
        <v>138</v>
      </c>
      <c r="BM19" s="345"/>
      <c r="BN19" s="345"/>
      <c r="BO19" s="345"/>
      <c r="BP19" s="345"/>
      <c r="BQ19" s="345"/>
      <c r="BR19" s="345"/>
      <c r="BS19" s="345"/>
      <c r="BT19" s="345"/>
      <c r="BU19" s="345"/>
      <c r="BV19" s="345"/>
      <c r="BW19" s="345"/>
      <c r="BX19" s="345"/>
      <c r="BY19" s="345"/>
      <c r="BZ19" s="345"/>
      <c r="CA19" s="345"/>
      <c r="CB19" s="345"/>
      <c r="CC19" s="345"/>
      <c r="CD19" s="345"/>
      <c r="CE19" s="345"/>
      <c r="CF19" s="180"/>
      <c r="CG19" s="344" t="s">
        <v>138</v>
      </c>
      <c r="CH19" s="345"/>
      <c r="CI19" s="345"/>
      <c r="CJ19" s="345"/>
      <c r="CK19" s="345"/>
      <c r="CL19" s="345"/>
      <c r="CM19" s="345"/>
      <c r="CN19" s="345"/>
      <c r="CO19" s="345"/>
      <c r="CP19" s="345"/>
      <c r="CQ19" s="345"/>
      <c r="CR19" s="345"/>
      <c r="CS19" s="345"/>
      <c r="CT19" s="345"/>
      <c r="CU19" s="345"/>
      <c r="CV19" s="345"/>
      <c r="CW19" s="345"/>
      <c r="CX19" s="345"/>
      <c r="CY19" s="345"/>
      <c r="CZ19" s="345"/>
      <c r="DA19" s="180"/>
      <c r="DB19" s="344" t="s">
        <v>138</v>
      </c>
      <c r="DC19" s="345"/>
      <c r="DD19" s="345"/>
      <c r="DE19" s="345"/>
      <c r="DF19" s="345"/>
      <c r="DG19" s="345"/>
      <c r="DH19" s="345"/>
      <c r="DI19" s="345"/>
      <c r="DJ19" s="345"/>
      <c r="DK19" s="345"/>
      <c r="DL19" s="345"/>
      <c r="DM19" s="345"/>
      <c r="DN19" s="345"/>
      <c r="DO19" s="345"/>
      <c r="DP19" s="345"/>
      <c r="DQ19" s="345"/>
      <c r="DR19" s="345"/>
      <c r="DS19" s="345"/>
      <c r="DT19" s="345"/>
      <c r="DU19" s="345"/>
      <c r="DV19" s="180"/>
      <c r="DW19" s="344" t="s">
        <v>138</v>
      </c>
      <c r="DX19" s="345"/>
      <c r="DY19" s="345"/>
      <c r="DZ19" s="345"/>
      <c r="EA19" s="345"/>
      <c r="EB19" s="345"/>
      <c r="EC19" s="345"/>
      <c r="ED19" s="345"/>
      <c r="EE19" s="345"/>
      <c r="EF19" s="345"/>
      <c r="EG19" s="345"/>
      <c r="EH19" s="345"/>
      <c r="EI19" s="345"/>
      <c r="EJ19" s="345"/>
      <c r="EK19" s="345"/>
      <c r="EL19" s="345"/>
      <c r="EM19" s="345"/>
      <c r="EN19" s="345"/>
      <c r="EO19" s="345"/>
      <c r="EP19" s="345"/>
      <c r="EQ19" s="180"/>
      <c r="ER19" s="344" t="s">
        <v>138</v>
      </c>
      <c r="ES19" s="345"/>
      <c r="ET19" s="345"/>
      <c r="EU19" s="345"/>
      <c r="EV19" s="345"/>
      <c r="EW19" s="345"/>
      <c r="EX19" s="345"/>
      <c r="EY19" s="345"/>
      <c r="EZ19" s="345"/>
      <c r="FA19" s="345"/>
      <c r="FB19" s="345"/>
      <c r="FC19" s="345"/>
      <c r="FD19" s="345"/>
      <c r="FE19" s="345"/>
      <c r="FF19" s="345"/>
      <c r="FG19" s="345"/>
      <c r="FH19" s="345"/>
      <c r="FI19" s="345"/>
      <c r="FJ19" s="345"/>
      <c r="FK19" s="345"/>
      <c r="FL19" s="180"/>
      <c r="FM19" s="344" t="s">
        <v>138</v>
      </c>
      <c r="FN19" s="345"/>
      <c r="FO19" s="345"/>
      <c r="FP19" s="345"/>
      <c r="FQ19" s="345"/>
      <c r="FR19" s="345"/>
      <c r="FS19" s="345"/>
      <c r="FT19" s="345"/>
      <c r="FU19" s="345"/>
      <c r="FV19" s="345"/>
      <c r="FW19" s="345"/>
      <c r="FX19" s="345"/>
      <c r="FY19" s="345"/>
      <c r="FZ19" s="345"/>
      <c r="GA19" s="345"/>
      <c r="GB19" s="345"/>
      <c r="GC19" s="345"/>
      <c r="GD19" s="345"/>
      <c r="GE19" s="345"/>
      <c r="GF19" s="345"/>
      <c r="GG19" s="180"/>
      <c r="GH19" s="344" t="s">
        <v>138</v>
      </c>
      <c r="GI19" s="345"/>
      <c r="GJ19" s="345"/>
      <c r="GK19" s="345"/>
      <c r="GL19" s="345"/>
      <c r="GM19" s="345"/>
      <c r="GN19" s="345"/>
      <c r="GO19" s="345"/>
      <c r="GP19" s="345"/>
      <c r="GQ19" s="345"/>
      <c r="GR19" s="345"/>
      <c r="GS19" s="345"/>
      <c r="GT19" s="345"/>
      <c r="GU19" s="345"/>
      <c r="GV19" s="345"/>
      <c r="GW19" s="345"/>
      <c r="GX19" s="345"/>
      <c r="GY19" s="345"/>
      <c r="GZ19" s="345"/>
      <c r="HA19" s="345"/>
      <c r="HB19" s="180"/>
    </row>
    <row r="20" spans="1:210" s="83" customFormat="1" ht="23.25" customHeight="1">
      <c r="A20" s="374" t="s">
        <v>139</v>
      </c>
      <c r="B20" s="375"/>
      <c r="C20" s="378" t="str">
        <f>IF(VLOOKUP(A1,入力用!1:1048576,28,0)="","",VLOOKUP(A1,入力用!1:1048576,28,0))</f>
        <v/>
      </c>
      <c r="D20" s="379"/>
      <c r="E20" s="379"/>
      <c r="F20" s="379"/>
      <c r="G20" s="379"/>
      <c r="H20" s="379"/>
      <c r="I20" s="379"/>
      <c r="J20" s="379"/>
      <c r="K20" s="379"/>
      <c r="L20" s="379"/>
      <c r="M20" s="379"/>
      <c r="N20" s="379"/>
      <c r="O20" s="379"/>
      <c r="P20" s="379"/>
      <c r="Q20" s="379"/>
      <c r="R20" s="379"/>
      <c r="S20" s="379"/>
      <c r="T20" s="380"/>
      <c r="U20" s="56"/>
      <c r="V20" s="374" t="s">
        <v>139</v>
      </c>
      <c r="W20" s="375"/>
      <c r="X20" s="378" t="str">
        <f>IF(VLOOKUP(V1,入力用!1:1048576,28,0)="","",VLOOKUP(V1,入力用!1:1048576,28,0))</f>
        <v/>
      </c>
      <c r="Y20" s="379"/>
      <c r="Z20" s="379"/>
      <c r="AA20" s="379"/>
      <c r="AB20" s="379"/>
      <c r="AC20" s="379"/>
      <c r="AD20" s="379"/>
      <c r="AE20" s="379"/>
      <c r="AF20" s="379"/>
      <c r="AG20" s="379"/>
      <c r="AH20" s="379"/>
      <c r="AI20" s="379"/>
      <c r="AJ20" s="379"/>
      <c r="AK20" s="379"/>
      <c r="AL20" s="379"/>
      <c r="AM20" s="379"/>
      <c r="AN20" s="379"/>
      <c r="AO20" s="380"/>
      <c r="AP20" s="56"/>
      <c r="AQ20" s="374" t="s">
        <v>139</v>
      </c>
      <c r="AR20" s="375"/>
      <c r="AS20" s="378" t="str">
        <f>IF(VLOOKUP(AQ1,入力用!1:1048576,28,0)="","",VLOOKUP(AQ1,入力用!1:1048576,28,0))</f>
        <v/>
      </c>
      <c r="AT20" s="379"/>
      <c r="AU20" s="379"/>
      <c r="AV20" s="379"/>
      <c r="AW20" s="379"/>
      <c r="AX20" s="379"/>
      <c r="AY20" s="379"/>
      <c r="AZ20" s="379"/>
      <c r="BA20" s="379"/>
      <c r="BB20" s="379"/>
      <c r="BC20" s="379"/>
      <c r="BD20" s="379"/>
      <c r="BE20" s="379"/>
      <c r="BF20" s="379"/>
      <c r="BG20" s="379"/>
      <c r="BH20" s="379"/>
      <c r="BI20" s="379"/>
      <c r="BJ20" s="380"/>
      <c r="BK20" s="56"/>
      <c r="BL20" s="374" t="s">
        <v>139</v>
      </c>
      <c r="BM20" s="375"/>
      <c r="BN20" s="378" t="str">
        <f>IF(VLOOKUP(BL1,入力用!1:1048576,28,0)="","",VLOOKUP(BL1,入力用!1:1048576,28,0))</f>
        <v/>
      </c>
      <c r="BO20" s="379"/>
      <c r="BP20" s="379"/>
      <c r="BQ20" s="379"/>
      <c r="BR20" s="379"/>
      <c r="BS20" s="379"/>
      <c r="BT20" s="379"/>
      <c r="BU20" s="379"/>
      <c r="BV20" s="379"/>
      <c r="BW20" s="379"/>
      <c r="BX20" s="379"/>
      <c r="BY20" s="379"/>
      <c r="BZ20" s="379"/>
      <c r="CA20" s="379"/>
      <c r="CB20" s="379"/>
      <c r="CC20" s="379"/>
      <c r="CD20" s="379"/>
      <c r="CE20" s="380"/>
      <c r="CF20" s="56"/>
      <c r="CG20" s="374" t="s">
        <v>139</v>
      </c>
      <c r="CH20" s="375"/>
      <c r="CI20" s="378" t="str">
        <f>IF(VLOOKUP(CG1,入力用!1:1048576,28,0)="","",VLOOKUP(CG1,入力用!1:1048576,28,0))</f>
        <v/>
      </c>
      <c r="CJ20" s="379"/>
      <c r="CK20" s="379"/>
      <c r="CL20" s="379"/>
      <c r="CM20" s="379"/>
      <c r="CN20" s="379"/>
      <c r="CO20" s="379"/>
      <c r="CP20" s="379"/>
      <c r="CQ20" s="379"/>
      <c r="CR20" s="379"/>
      <c r="CS20" s="379"/>
      <c r="CT20" s="379"/>
      <c r="CU20" s="379"/>
      <c r="CV20" s="379"/>
      <c r="CW20" s="379"/>
      <c r="CX20" s="379"/>
      <c r="CY20" s="379"/>
      <c r="CZ20" s="380"/>
      <c r="DA20" s="56"/>
      <c r="DB20" s="374" t="s">
        <v>139</v>
      </c>
      <c r="DC20" s="375"/>
      <c r="DD20" s="378" t="str">
        <f>IF(VLOOKUP(DB1,入力用!1:1048576,28,0)="","",VLOOKUP(DB1,入力用!1:1048576,28,0))</f>
        <v/>
      </c>
      <c r="DE20" s="379"/>
      <c r="DF20" s="379"/>
      <c r="DG20" s="379"/>
      <c r="DH20" s="379"/>
      <c r="DI20" s="379"/>
      <c r="DJ20" s="379"/>
      <c r="DK20" s="379"/>
      <c r="DL20" s="379"/>
      <c r="DM20" s="379"/>
      <c r="DN20" s="379"/>
      <c r="DO20" s="379"/>
      <c r="DP20" s="379"/>
      <c r="DQ20" s="379"/>
      <c r="DR20" s="379"/>
      <c r="DS20" s="379"/>
      <c r="DT20" s="379"/>
      <c r="DU20" s="380"/>
      <c r="DV20" s="56"/>
      <c r="DW20" s="374" t="s">
        <v>139</v>
      </c>
      <c r="DX20" s="375"/>
      <c r="DY20" s="378" t="str">
        <f>IF(VLOOKUP(DW1,入力用!1:1048576,28,0)="","",VLOOKUP(DW1,入力用!1:1048576,28,0))</f>
        <v/>
      </c>
      <c r="DZ20" s="379"/>
      <c r="EA20" s="379"/>
      <c r="EB20" s="379"/>
      <c r="EC20" s="379"/>
      <c r="ED20" s="379"/>
      <c r="EE20" s="379"/>
      <c r="EF20" s="379"/>
      <c r="EG20" s="379"/>
      <c r="EH20" s="379"/>
      <c r="EI20" s="379"/>
      <c r="EJ20" s="379"/>
      <c r="EK20" s="379"/>
      <c r="EL20" s="379"/>
      <c r="EM20" s="379"/>
      <c r="EN20" s="379"/>
      <c r="EO20" s="379"/>
      <c r="EP20" s="380"/>
      <c r="EQ20" s="56"/>
      <c r="ER20" s="374" t="s">
        <v>139</v>
      </c>
      <c r="ES20" s="375"/>
      <c r="ET20" s="378" t="str">
        <f>IF(VLOOKUP(ER1,入力用!1:1048576,28,0)="","",VLOOKUP(ER1,入力用!1:1048576,28,0))</f>
        <v/>
      </c>
      <c r="EU20" s="379"/>
      <c r="EV20" s="379"/>
      <c r="EW20" s="379"/>
      <c r="EX20" s="379"/>
      <c r="EY20" s="379"/>
      <c r="EZ20" s="379"/>
      <c r="FA20" s="379"/>
      <c r="FB20" s="379"/>
      <c r="FC20" s="379"/>
      <c r="FD20" s="379"/>
      <c r="FE20" s="379"/>
      <c r="FF20" s="379"/>
      <c r="FG20" s="379"/>
      <c r="FH20" s="379"/>
      <c r="FI20" s="379"/>
      <c r="FJ20" s="379"/>
      <c r="FK20" s="380"/>
      <c r="FL20" s="56"/>
      <c r="FM20" s="374" t="s">
        <v>139</v>
      </c>
      <c r="FN20" s="375"/>
      <c r="FO20" s="378" t="str">
        <f>IF(VLOOKUP(FM1,入力用!1:1048576,28,0)="","",VLOOKUP(FM1,入力用!1:1048576,28,0))</f>
        <v/>
      </c>
      <c r="FP20" s="379"/>
      <c r="FQ20" s="379"/>
      <c r="FR20" s="379"/>
      <c r="FS20" s="379"/>
      <c r="FT20" s="379"/>
      <c r="FU20" s="379"/>
      <c r="FV20" s="379"/>
      <c r="FW20" s="379"/>
      <c r="FX20" s="379"/>
      <c r="FY20" s="379"/>
      <c r="FZ20" s="379"/>
      <c r="GA20" s="379"/>
      <c r="GB20" s="379"/>
      <c r="GC20" s="379"/>
      <c r="GD20" s="379"/>
      <c r="GE20" s="379"/>
      <c r="GF20" s="380"/>
      <c r="GG20" s="56"/>
      <c r="GH20" s="374" t="s">
        <v>139</v>
      </c>
      <c r="GI20" s="375"/>
      <c r="GJ20" s="378" t="str">
        <f>IF(VLOOKUP(GH1,入力用!1:1048576,28,0)="","",VLOOKUP(GH1,入力用!1:1048576,28,0))</f>
        <v/>
      </c>
      <c r="GK20" s="379"/>
      <c r="GL20" s="379"/>
      <c r="GM20" s="379"/>
      <c r="GN20" s="379"/>
      <c r="GO20" s="379"/>
      <c r="GP20" s="379"/>
      <c r="GQ20" s="379"/>
      <c r="GR20" s="379"/>
      <c r="GS20" s="379"/>
      <c r="GT20" s="379"/>
      <c r="GU20" s="379"/>
      <c r="GV20" s="379"/>
      <c r="GW20" s="379"/>
      <c r="GX20" s="379"/>
      <c r="GY20" s="379"/>
      <c r="GZ20" s="379"/>
      <c r="HA20" s="380"/>
      <c r="HB20" s="56"/>
    </row>
    <row r="21" spans="1:210" s="83" customFormat="1" ht="23.25" customHeight="1">
      <c r="A21" s="376"/>
      <c r="B21" s="377"/>
      <c r="C21" s="371" t="str">
        <f>IF(VLOOKUP(A1,入力用!1:1048576,29,0)="","",VLOOKUP(A1,入力用!1:1048576,29,0))</f>
        <v/>
      </c>
      <c r="D21" s="372"/>
      <c r="E21" s="372"/>
      <c r="F21" s="372"/>
      <c r="G21" s="372"/>
      <c r="H21" s="372"/>
      <c r="I21" s="372"/>
      <c r="J21" s="372"/>
      <c r="K21" s="372"/>
      <c r="L21" s="372"/>
      <c r="M21" s="372"/>
      <c r="N21" s="372"/>
      <c r="O21" s="372"/>
      <c r="P21" s="372"/>
      <c r="Q21" s="372"/>
      <c r="R21" s="372"/>
      <c r="S21" s="372"/>
      <c r="T21" s="373"/>
      <c r="U21" s="56"/>
      <c r="V21" s="376"/>
      <c r="W21" s="377"/>
      <c r="X21" s="371" t="str">
        <f>IF(VLOOKUP(V1,入力用!1:1048576,29,0)="","",VLOOKUP(V1,入力用!1:1048576,29,0))</f>
        <v/>
      </c>
      <c r="Y21" s="372"/>
      <c r="Z21" s="372"/>
      <c r="AA21" s="372"/>
      <c r="AB21" s="372"/>
      <c r="AC21" s="372"/>
      <c r="AD21" s="372"/>
      <c r="AE21" s="372"/>
      <c r="AF21" s="372"/>
      <c r="AG21" s="372"/>
      <c r="AH21" s="372"/>
      <c r="AI21" s="372"/>
      <c r="AJ21" s="372"/>
      <c r="AK21" s="372"/>
      <c r="AL21" s="372"/>
      <c r="AM21" s="372"/>
      <c r="AN21" s="372"/>
      <c r="AO21" s="373"/>
      <c r="AP21" s="56"/>
      <c r="AQ21" s="376"/>
      <c r="AR21" s="377"/>
      <c r="AS21" s="371" t="str">
        <f>IF(VLOOKUP(AQ1,入力用!1:1048576,29,0)="","",VLOOKUP(AQ1,入力用!1:1048576,29,0))</f>
        <v/>
      </c>
      <c r="AT21" s="372"/>
      <c r="AU21" s="372"/>
      <c r="AV21" s="372"/>
      <c r="AW21" s="372"/>
      <c r="AX21" s="372"/>
      <c r="AY21" s="372"/>
      <c r="AZ21" s="372"/>
      <c r="BA21" s="372"/>
      <c r="BB21" s="372"/>
      <c r="BC21" s="372"/>
      <c r="BD21" s="372"/>
      <c r="BE21" s="372"/>
      <c r="BF21" s="372"/>
      <c r="BG21" s="372"/>
      <c r="BH21" s="372"/>
      <c r="BI21" s="372"/>
      <c r="BJ21" s="373"/>
      <c r="BK21" s="56"/>
      <c r="BL21" s="376"/>
      <c r="BM21" s="377"/>
      <c r="BN21" s="371" t="str">
        <f>IF(VLOOKUP(BL1,入力用!1:1048576,29,0)="","",VLOOKUP(BL1,入力用!1:1048576,29,0))</f>
        <v/>
      </c>
      <c r="BO21" s="372"/>
      <c r="BP21" s="372"/>
      <c r="BQ21" s="372"/>
      <c r="BR21" s="372"/>
      <c r="BS21" s="372"/>
      <c r="BT21" s="372"/>
      <c r="BU21" s="372"/>
      <c r="BV21" s="372"/>
      <c r="BW21" s="372"/>
      <c r="BX21" s="372"/>
      <c r="BY21" s="372"/>
      <c r="BZ21" s="372"/>
      <c r="CA21" s="372"/>
      <c r="CB21" s="372"/>
      <c r="CC21" s="372"/>
      <c r="CD21" s="372"/>
      <c r="CE21" s="373"/>
      <c r="CF21" s="56"/>
      <c r="CG21" s="376"/>
      <c r="CH21" s="377"/>
      <c r="CI21" s="371" t="str">
        <f>IF(VLOOKUP(CG1,入力用!1:1048576,29,0)="","",VLOOKUP(CG1,入力用!1:1048576,29,0))</f>
        <v/>
      </c>
      <c r="CJ21" s="372"/>
      <c r="CK21" s="372"/>
      <c r="CL21" s="372"/>
      <c r="CM21" s="372"/>
      <c r="CN21" s="372"/>
      <c r="CO21" s="372"/>
      <c r="CP21" s="372"/>
      <c r="CQ21" s="372"/>
      <c r="CR21" s="372"/>
      <c r="CS21" s="372"/>
      <c r="CT21" s="372"/>
      <c r="CU21" s="372"/>
      <c r="CV21" s="372"/>
      <c r="CW21" s="372"/>
      <c r="CX21" s="372"/>
      <c r="CY21" s="372"/>
      <c r="CZ21" s="373"/>
      <c r="DA21" s="56"/>
      <c r="DB21" s="376"/>
      <c r="DC21" s="377"/>
      <c r="DD21" s="371" t="str">
        <f>IF(VLOOKUP(DB1,入力用!1:1048576,29,0)="","",VLOOKUP(DB1,入力用!1:1048576,29,0))</f>
        <v/>
      </c>
      <c r="DE21" s="372"/>
      <c r="DF21" s="372"/>
      <c r="DG21" s="372"/>
      <c r="DH21" s="372"/>
      <c r="DI21" s="372"/>
      <c r="DJ21" s="372"/>
      <c r="DK21" s="372"/>
      <c r="DL21" s="372"/>
      <c r="DM21" s="372"/>
      <c r="DN21" s="372"/>
      <c r="DO21" s="372"/>
      <c r="DP21" s="372"/>
      <c r="DQ21" s="372"/>
      <c r="DR21" s="372"/>
      <c r="DS21" s="372"/>
      <c r="DT21" s="372"/>
      <c r="DU21" s="373"/>
      <c r="DV21" s="56"/>
      <c r="DW21" s="376"/>
      <c r="DX21" s="377"/>
      <c r="DY21" s="371" t="str">
        <f>IF(VLOOKUP(DW1,入力用!1:1048576,29,0)="","",VLOOKUP(DW1,入力用!1:1048576,29,0))</f>
        <v/>
      </c>
      <c r="DZ21" s="372"/>
      <c r="EA21" s="372"/>
      <c r="EB21" s="372"/>
      <c r="EC21" s="372"/>
      <c r="ED21" s="372"/>
      <c r="EE21" s="372"/>
      <c r="EF21" s="372"/>
      <c r="EG21" s="372"/>
      <c r="EH21" s="372"/>
      <c r="EI21" s="372"/>
      <c r="EJ21" s="372"/>
      <c r="EK21" s="372"/>
      <c r="EL21" s="372"/>
      <c r="EM21" s="372"/>
      <c r="EN21" s="372"/>
      <c r="EO21" s="372"/>
      <c r="EP21" s="373"/>
      <c r="EQ21" s="56"/>
      <c r="ER21" s="376"/>
      <c r="ES21" s="377"/>
      <c r="ET21" s="371" t="str">
        <f>IF(VLOOKUP(ER1,入力用!1:1048576,29,0)="","",VLOOKUP(ER1,入力用!1:1048576,29,0))</f>
        <v/>
      </c>
      <c r="EU21" s="372"/>
      <c r="EV21" s="372"/>
      <c r="EW21" s="372"/>
      <c r="EX21" s="372"/>
      <c r="EY21" s="372"/>
      <c r="EZ21" s="372"/>
      <c r="FA21" s="372"/>
      <c r="FB21" s="372"/>
      <c r="FC21" s="372"/>
      <c r="FD21" s="372"/>
      <c r="FE21" s="372"/>
      <c r="FF21" s="372"/>
      <c r="FG21" s="372"/>
      <c r="FH21" s="372"/>
      <c r="FI21" s="372"/>
      <c r="FJ21" s="372"/>
      <c r="FK21" s="373"/>
      <c r="FL21" s="56"/>
      <c r="FM21" s="376"/>
      <c r="FN21" s="377"/>
      <c r="FO21" s="371" t="str">
        <f>IF(VLOOKUP(FM1,入力用!1:1048576,29,0)="","",VLOOKUP(FM1,入力用!1:1048576,29,0))</f>
        <v/>
      </c>
      <c r="FP21" s="372"/>
      <c r="FQ21" s="372"/>
      <c r="FR21" s="372"/>
      <c r="FS21" s="372"/>
      <c r="FT21" s="372"/>
      <c r="FU21" s="372"/>
      <c r="FV21" s="372"/>
      <c r="FW21" s="372"/>
      <c r="FX21" s="372"/>
      <c r="FY21" s="372"/>
      <c r="FZ21" s="372"/>
      <c r="GA21" s="372"/>
      <c r="GB21" s="372"/>
      <c r="GC21" s="372"/>
      <c r="GD21" s="372"/>
      <c r="GE21" s="372"/>
      <c r="GF21" s="373"/>
      <c r="GG21" s="56"/>
      <c r="GH21" s="376"/>
      <c r="GI21" s="377"/>
      <c r="GJ21" s="371" t="str">
        <f>IF(VLOOKUP(GH1,入力用!1:1048576,29,0)="","",VLOOKUP(GH1,入力用!1:1048576,29,0))</f>
        <v/>
      </c>
      <c r="GK21" s="372"/>
      <c r="GL21" s="372"/>
      <c r="GM21" s="372"/>
      <c r="GN21" s="372"/>
      <c r="GO21" s="372"/>
      <c r="GP21" s="372"/>
      <c r="GQ21" s="372"/>
      <c r="GR21" s="372"/>
      <c r="GS21" s="372"/>
      <c r="GT21" s="372"/>
      <c r="GU21" s="372"/>
      <c r="GV21" s="372"/>
      <c r="GW21" s="372"/>
      <c r="GX21" s="372"/>
      <c r="GY21" s="372"/>
      <c r="GZ21" s="372"/>
      <c r="HA21" s="373"/>
      <c r="HB21" s="56"/>
    </row>
    <row r="22" spans="1:210" s="83" customFormat="1" ht="23.25" customHeight="1">
      <c r="A22" s="381"/>
      <c r="B22" s="382"/>
      <c r="C22" s="368" t="str">
        <f>IF(VLOOKUP(A1,入力用!1:1048576,30,0)="","",VLOOKUP(A1,入力用!1:1048576,30,0))</f>
        <v/>
      </c>
      <c r="D22" s="369"/>
      <c r="E22" s="369"/>
      <c r="F22" s="369"/>
      <c r="G22" s="369"/>
      <c r="H22" s="369"/>
      <c r="I22" s="369"/>
      <c r="J22" s="369"/>
      <c r="K22" s="369"/>
      <c r="L22" s="369"/>
      <c r="M22" s="369"/>
      <c r="N22" s="369"/>
      <c r="O22" s="369"/>
      <c r="P22" s="369"/>
      <c r="Q22" s="369"/>
      <c r="R22" s="369"/>
      <c r="S22" s="369"/>
      <c r="T22" s="370"/>
      <c r="U22" s="56"/>
      <c r="V22" s="381"/>
      <c r="W22" s="382"/>
      <c r="X22" s="368" t="str">
        <f>IF(VLOOKUP(V1,入力用!1:1048576,30,0)="","",VLOOKUP(V1,入力用!1:1048576,30,0))</f>
        <v/>
      </c>
      <c r="Y22" s="369"/>
      <c r="Z22" s="369"/>
      <c r="AA22" s="369"/>
      <c r="AB22" s="369"/>
      <c r="AC22" s="369"/>
      <c r="AD22" s="369"/>
      <c r="AE22" s="369"/>
      <c r="AF22" s="369"/>
      <c r="AG22" s="369"/>
      <c r="AH22" s="369"/>
      <c r="AI22" s="369"/>
      <c r="AJ22" s="369"/>
      <c r="AK22" s="369"/>
      <c r="AL22" s="369"/>
      <c r="AM22" s="369"/>
      <c r="AN22" s="369"/>
      <c r="AO22" s="370"/>
      <c r="AP22" s="56"/>
      <c r="AQ22" s="381"/>
      <c r="AR22" s="382"/>
      <c r="AS22" s="368" t="str">
        <f>IF(VLOOKUP(AQ1,入力用!1:1048576,30,0)="","",VLOOKUP(AQ1,入力用!1:1048576,30,0))</f>
        <v/>
      </c>
      <c r="AT22" s="369"/>
      <c r="AU22" s="369"/>
      <c r="AV22" s="369"/>
      <c r="AW22" s="369"/>
      <c r="AX22" s="369"/>
      <c r="AY22" s="369"/>
      <c r="AZ22" s="369"/>
      <c r="BA22" s="369"/>
      <c r="BB22" s="369"/>
      <c r="BC22" s="369"/>
      <c r="BD22" s="369"/>
      <c r="BE22" s="369"/>
      <c r="BF22" s="369"/>
      <c r="BG22" s="369"/>
      <c r="BH22" s="369"/>
      <c r="BI22" s="369"/>
      <c r="BJ22" s="370"/>
      <c r="BK22" s="56"/>
      <c r="BL22" s="381"/>
      <c r="BM22" s="382"/>
      <c r="BN22" s="368" t="str">
        <f>IF(VLOOKUP(BL1,入力用!1:1048576,30,0)="","",VLOOKUP(BL1,入力用!1:1048576,30,0))</f>
        <v/>
      </c>
      <c r="BO22" s="369"/>
      <c r="BP22" s="369"/>
      <c r="BQ22" s="369"/>
      <c r="BR22" s="369"/>
      <c r="BS22" s="369"/>
      <c r="BT22" s="369"/>
      <c r="BU22" s="369"/>
      <c r="BV22" s="369"/>
      <c r="BW22" s="369"/>
      <c r="BX22" s="369"/>
      <c r="BY22" s="369"/>
      <c r="BZ22" s="369"/>
      <c r="CA22" s="369"/>
      <c r="CB22" s="369"/>
      <c r="CC22" s="369"/>
      <c r="CD22" s="369"/>
      <c r="CE22" s="370"/>
      <c r="CF22" s="56"/>
      <c r="CG22" s="381"/>
      <c r="CH22" s="382"/>
      <c r="CI22" s="368" t="str">
        <f>IF(VLOOKUP(CG1,入力用!1:1048576,30,0)="","",VLOOKUP(CG1,入力用!1:1048576,30,0))</f>
        <v/>
      </c>
      <c r="CJ22" s="369"/>
      <c r="CK22" s="369"/>
      <c r="CL22" s="369"/>
      <c r="CM22" s="369"/>
      <c r="CN22" s="369"/>
      <c r="CO22" s="369"/>
      <c r="CP22" s="369"/>
      <c r="CQ22" s="369"/>
      <c r="CR22" s="369"/>
      <c r="CS22" s="369"/>
      <c r="CT22" s="369"/>
      <c r="CU22" s="369"/>
      <c r="CV22" s="369"/>
      <c r="CW22" s="369"/>
      <c r="CX22" s="369"/>
      <c r="CY22" s="369"/>
      <c r="CZ22" s="370"/>
      <c r="DA22" s="56"/>
      <c r="DB22" s="381"/>
      <c r="DC22" s="382"/>
      <c r="DD22" s="368" t="str">
        <f>IF(VLOOKUP(DB1,入力用!1:1048576,30,0)="","",VLOOKUP(DB1,入力用!1:1048576,30,0))</f>
        <v/>
      </c>
      <c r="DE22" s="369"/>
      <c r="DF22" s="369"/>
      <c r="DG22" s="369"/>
      <c r="DH22" s="369"/>
      <c r="DI22" s="369"/>
      <c r="DJ22" s="369"/>
      <c r="DK22" s="369"/>
      <c r="DL22" s="369"/>
      <c r="DM22" s="369"/>
      <c r="DN22" s="369"/>
      <c r="DO22" s="369"/>
      <c r="DP22" s="369"/>
      <c r="DQ22" s="369"/>
      <c r="DR22" s="369"/>
      <c r="DS22" s="369"/>
      <c r="DT22" s="369"/>
      <c r="DU22" s="370"/>
      <c r="DV22" s="56"/>
      <c r="DW22" s="381"/>
      <c r="DX22" s="382"/>
      <c r="DY22" s="368" t="str">
        <f>IF(VLOOKUP(DW1,入力用!1:1048576,30,0)="","",VLOOKUP(DW1,入力用!1:1048576,30,0))</f>
        <v/>
      </c>
      <c r="DZ22" s="369"/>
      <c r="EA22" s="369"/>
      <c r="EB22" s="369"/>
      <c r="EC22" s="369"/>
      <c r="ED22" s="369"/>
      <c r="EE22" s="369"/>
      <c r="EF22" s="369"/>
      <c r="EG22" s="369"/>
      <c r="EH22" s="369"/>
      <c r="EI22" s="369"/>
      <c r="EJ22" s="369"/>
      <c r="EK22" s="369"/>
      <c r="EL22" s="369"/>
      <c r="EM22" s="369"/>
      <c r="EN22" s="369"/>
      <c r="EO22" s="369"/>
      <c r="EP22" s="370"/>
      <c r="EQ22" s="56"/>
      <c r="ER22" s="381"/>
      <c r="ES22" s="382"/>
      <c r="ET22" s="368" t="str">
        <f>IF(VLOOKUP(ER1,入力用!1:1048576,30,0)="","",VLOOKUP(ER1,入力用!1:1048576,30,0))</f>
        <v/>
      </c>
      <c r="EU22" s="369"/>
      <c r="EV22" s="369"/>
      <c r="EW22" s="369"/>
      <c r="EX22" s="369"/>
      <c r="EY22" s="369"/>
      <c r="EZ22" s="369"/>
      <c r="FA22" s="369"/>
      <c r="FB22" s="369"/>
      <c r="FC22" s="369"/>
      <c r="FD22" s="369"/>
      <c r="FE22" s="369"/>
      <c r="FF22" s="369"/>
      <c r="FG22" s="369"/>
      <c r="FH22" s="369"/>
      <c r="FI22" s="369"/>
      <c r="FJ22" s="369"/>
      <c r="FK22" s="370"/>
      <c r="FL22" s="56"/>
      <c r="FM22" s="381"/>
      <c r="FN22" s="382"/>
      <c r="FO22" s="368" t="str">
        <f>IF(VLOOKUP(FM1,入力用!1:1048576,30,0)="","",VLOOKUP(FM1,入力用!1:1048576,30,0))</f>
        <v/>
      </c>
      <c r="FP22" s="369"/>
      <c r="FQ22" s="369"/>
      <c r="FR22" s="369"/>
      <c r="FS22" s="369"/>
      <c r="FT22" s="369"/>
      <c r="FU22" s="369"/>
      <c r="FV22" s="369"/>
      <c r="FW22" s="369"/>
      <c r="FX22" s="369"/>
      <c r="FY22" s="369"/>
      <c r="FZ22" s="369"/>
      <c r="GA22" s="369"/>
      <c r="GB22" s="369"/>
      <c r="GC22" s="369"/>
      <c r="GD22" s="369"/>
      <c r="GE22" s="369"/>
      <c r="GF22" s="370"/>
      <c r="GG22" s="56"/>
      <c r="GH22" s="381"/>
      <c r="GI22" s="382"/>
      <c r="GJ22" s="368" t="str">
        <f>IF(VLOOKUP(GH1,入力用!1:1048576,30,0)="","",VLOOKUP(GH1,入力用!1:1048576,30,0))</f>
        <v/>
      </c>
      <c r="GK22" s="369"/>
      <c r="GL22" s="369"/>
      <c r="GM22" s="369"/>
      <c r="GN22" s="369"/>
      <c r="GO22" s="369"/>
      <c r="GP22" s="369"/>
      <c r="GQ22" s="369"/>
      <c r="GR22" s="369"/>
      <c r="GS22" s="369"/>
      <c r="GT22" s="369"/>
      <c r="GU22" s="369"/>
      <c r="GV22" s="369"/>
      <c r="GW22" s="369"/>
      <c r="GX22" s="369"/>
      <c r="GY22" s="369"/>
      <c r="GZ22" s="369"/>
      <c r="HA22" s="370"/>
      <c r="HB22" s="56"/>
    </row>
    <row r="23" spans="1:210" s="83" customFormat="1" ht="23.25" customHeight="1">
      <c r="A23" s="374" t="s">
        <v>140</v>
      </c>
      <c r="B23" s="375"/>
      <c r="C23" s="378" t="str">
        <f>IF(VLOOKUP(A1,入力用!1:1048576,31,0)="","",VLOOKUP(A1,入力用!1:1048576,31,0))</f>
        <v/>
      </c>
      <c r="D23" s="379"/>
      <c r="E23" s="379"/>
      <c r="F23" s="379"/>
      <c r="G23" s="379"/>
      <c r="H23" s="379"/>
      <c r="I23" s="379"/>
      <c r="J23" s="379"/>
      <c r="K23" s="379"/>
      <c r="L23" s="379"/>
      <c r="M23" s="379"/>
      <c r="N23" s="379"/>
      <c r="O23" s="379"/>
      <c r="P23" s="379"/>
      <c r="Q23" s="379"/>
      <c r="R23" s="379"/>
      <c r="S23" s="379"/>
      <c r="T23" s="380"/>
      <c r="U23" s="56"/>
      <c r="V23" s="374" t="s">
        <v>140</v>
      </c>
      <c r="W23" s="375"/>
      <c r="X23" s="378" t="str">
        <f>IF(VLOOKUP(V1,入力用!1:1048576,31,0)="","",VLOOKUP(V1,入力用!1:1048576,31,0))</f>
        <v/>
      </c>
      <c r="Y23" s="379"/>
      <c r="Z23" s="379"/>
      <c r="AA23" s="379"/>
      <c r="AB23" s="379"/>
      <c r="AC23" s="379"/>
      <c r="AD23" s="379"/>
      <c r="AE23" s="379"/>
      <c r="AF23" s="379"/>
      <c r="AG23" s="379"/>
      <c r="AH23" s="379"/>
      <c r="AI23" s="379"/>
      <c r="AJ23" s="379"/>
      <c r="AK23" s="379"/>
      <c r="AL23" s="379"/>
      <c r="AM23" s="379"/>
      <c r="AN23" s="379"/>
      <c r="AO23" s="380"/>
      <c r="AP23" s="56"/>
      <c r="AQ23" s="374" t="s">
        <v>140</v>
      </c>
      <c r="AR23" s="375"/>
      <c r="AS23" s="378" t="str">
        <f>IF(VLOOKUP(AQ1,入力用!1:1048576,31,0)="","",VLOOKUP(AQ1,入力用!1:1048576,31,0))</f>
        <v/>
      </c>
      <c r="AT23" s="379"/>
      <c r="AU23" s="379"/>
      <c r="AV23" s="379"/>
      <c r="AW23" s="379"/>
      <c r="AX23" s="379"/>
      <c r="AY23" s="379"/>
      <c r="AZ23" s="379"/>
      <c r="BA23" s="379"/>
      <c r="BB23" s="379"/>
      <c r="BC23" s="379"/>
      <c r="BD23" s="379"/>
      <c r="BE23" s="379"/>
      <c r="BF23" s="379"/>
      <c r="BG23" s="379"/>
      <c r="BH23" s="379"/>
      <c r="BI23" s="379"/>
      <c r="BJ23" s="380"/>
      <c r="BK23" s="56"/>
      <c r="BL23" s="374" t="s">
        <v>140</v>
      </c>
      <c r="BM23" s="375"/>
      <c r="BN23" s="378" t="str">
        <f>IF(VLOOKUP(BL1,入力用!1:1048576,31,0)="","",VLOOKUP(BL1,入力用!1:1048576,31,0))</f>
        <v/>
      </c>
      <c r="BO23" s="379"/>
      <c r="BP23" s="379"/>
      <c r="BQ23" s="379"/>
      <c r="BR23" s="379"/>
      <c r="BS23" s="379"/>
      <c r="BT23" s="379"/>
      <c r="BU23" s="379"/>
      <c r="BV23" s="379"/>
      <c r="BW23" s="379"/>
      <c r="BX23" s="379"/>
      <c r="BY23" s="379"/>
      <c r="BZ23" s="379"/>
      <c r="CA23" s="379"/>
      <c r="CB23" s="379"/>
      <c r="CC23" s="379"/>
      <c r="CD23" s="379"/>
      <c r="CE23" s="380"/>
      <c r="CF23" s="56"/>
      <c r="CG23" s="374" t="s">
        <v>140</v>
      </c>
      <c r="CH23" s="375"/>
      <c r="CI23" s="378" t="str">
        <f>IF(VLOOKUP(CG1,入力用!1:1048576,31,0)="","",VLOOKUP(CG1,入力用!1:1048576,31,0))</f>
        <v/>
      </c>
      <c r="CJ23" s="379"/>
      <c r="CK23" s="379"/>
      <c r="CL23" s="379"/>
      <c r="CM23" s="379"/>
      <c r="CN23" s="379"/>
      <c r="CO23" s="379"/>
      <c r="CP23" s="379"/>
      <c r="CQ23" s="379"/>
      <c r="CR23" s="379"/>
      <c r="CS23" s="379"/>
      <c r="CT23" s="379"/>
      <c r="CU23" s="379"/>
      <c r="CV23" s="379"/>
      <c r="CW23" s="379"/>
      <c r="CX23" s="379"/>
      <c r="CY23" s="379"/>
      <c r="CZ23" s="380"/>
      <c r="DA23" s="56"/>
      <c r="DB23" s="374" t="s">
        <v>140</v>
      </c>
      <c r="DC23" s="375"/>
      <c r="DD23" s="378" t="str">
        <f>IF(VLOOKUP(DB1,入力用!1:1048576,31,0)="","",VLOOKUP(DB1,入力用!1:1048576,31,0))</f>
        <v/>
      </c>
      <c r="DE23" s="379"/>
      <c r="DF23" s="379"/>
      <c r="DG23" s="379"/>
      <c r="DH23" s="379"/>
      <c r="DI23" s="379"/>
      <c r="DJ23" s="379"/>
      <c r="DK23" s="379"/>
      <c r="DL23" s="379"/>
      <c r="DM23" s="379"/>
      <c r="DN23" s="379"/>
      <c r="DO23" s="379"/>
      <c r="DP23" s="379"/>
      <c r="DQ23" s="379"/>
      <c r="DR23" s="379"/>
      <c r="DS23" s="379"/>
      <c r="DT23" s="379"/>
      <c r="DU23" s="380"/>
      <c r="DV23" s="56"/>
      <c r="DW23" s="374" t="s">
        <v>140</v>
      </c>
      <c r="DX23" s="375"/>
      <c r="DY23" s="378" t="str">
        <f>IF(VLOOKUP(DW1,入力用!1:1048576,31,0)="","",VLOOKUP(DW1,入力用!1:1048576,31,0))</f>
        <v/>
      </c>
      <c r="DZ23" s="379"/>
      <c r="EA23" s="379"/>
      <c r="EB23" s="379"/>
      <c r="EC23" s="379"/>
      <c r="ED23" s="379"/>
      <c r="EE23" s="379"/>
      <c r="EF23" s="379"/>
      <c r="EG23" s="379"/>
      <c r="EH23" s="379"/>
      <c r="EI23" s="379"/>
      <c r="EJ23" s="379"/>
      <c r="EK23" s="379"/>
      <c r="EL23" s="379"/>
      <c r="EM23" s="379"/>
      <c r="EN23" s="379"/>
      <c r="EO23" s="379"/>
      <c r="EP23" s="380"/>
      <c r="EQ23" s="56"/>
      <c r="ER23" s="374" t="s">
        <v>140</v>
      </c>
      <c r="ES23" s="375"/>
      <c r="ET23" s="378" t="str">
        <f>IF(VLOOKUP(ER1,入力用!1:1048576,31,0)="","",VLOOKUP(ER1,入力用!1:1048576,31,0))</f>
        <v/>
      </c>
      <c r="EU23" s="379"/>
      <c r="EV23" s="379"/>
      <c r="EW23" s="379"/>
      <c r="EX23" s="379"/>
      <c r="EY23" s="379"/>
      <c r="EZ23" s="379"/>
      <c r="FA23" s="379"/>
      <c r="FB23" s="379"/>
      <c r="FC23" s="379"/>
      <c r="FD23" s="379"/>
      <c r="FE23" s="379"/>
      <c r="FF23" s="379"/>
      <c r="FG23" s="379"/>
      <c r="FH23" s="379"/>
      <c r="FI23" s="379"/>
      <c r="FJ23" s="379"/>
      <c r="FK23" s="380"/>
      <c r="FL23" s="56"/>
      <c r="FM23" s="374" t="s">
        <v>140</v>
      </c>
      <c r="FN23" s="375"/>
      <c r="FO23" s="378" t="str">
        <f>IF(VLOOKUP(FM1,入力用!1:1048576,31,0)="","",VLOOKUP(FM1,入力用!1:1048576,31,0))</f>
        <v/>
      </c>
      <c r="FP23" s="379"/>
      <c r="FQ23" s="379"/>
      <c r="FR23" s="379"/>
      <c r="FS23" s="379"/>
      <c r="FT23" s="379"/>
      <c r="FU23" s="379"/>
      <c r="FV23" s="379"/>
      <c r="FW23" s="379"/>
      <c r="FX23" s="379"/>
      <c r="FY23" s="379"/>
      <c r="FZ23" s="379"/>
      <c r="GA23" s="379"/>
      <c r="GB23" s="379"/>
      <c r="GC23" s="379"/>
      <c r="GD23" s="379"/>
      <c r="GE23" s="379"/>
      <c r="GF23" s="380"/>
      <c r="GG23" s="56"/>
      <c r="GH23" s="374" t="s">
        <v>140</v>
      </c>
      <c r="GI23" s="375"/>
      <c r="GJ23" s="378" t="str">
        <f>IF(VLOOKUP(GH1,入力用!1:1048576,31,0)="","",VLOOKUP(GH1,入力用!1:1048576,31,0))</f>
        <v/>
      </c>
      <c r="GK23" s="379"/>
      <c r="GL23" s="379"/>
      <c r="GM23" s="379"/>
      <c r="GN23" s="379"/>
      <c r="GO23" s="379"/>
      <c r="GP23" s="379"/>
      <c r="GQ23" s="379"/>
      <c r="GR23" s="379"/>
      <c r="GS23" s="379"/>
      <c r="GT23" s="379"/>
      <c r="GU23" s="379"/>
      <c r="GV23" s="379"/>
      <c r="GW23" s="379"/>
      <c r="GX23" s="379"/>
      <c r="GY23" s="379"/>
      <c r="GZ23" s="379"/>
      <c r="HA23" s="380"/>
      <c r="HB23" s="56"/>
    </row>
    <row r="24" spans="1:210" s="83" customFormat="1" ht="23.25" customHeight="1">
      <c r="A24" s="376"/>
      <c r="B24" s="377"/>
      <c r="C24" s="371" t="str">
        <f>IF(VLOOKUP(A1,入力用!1:1048576,32,0)="","",VLOOKUP(A1,入力用!1:1048576,32,0))</f>
        <v/>
      </c>
      <c r="D24" s="372"/>
      <c r="E24" s="372"/>
      <c r="F24" s="372"/>
      <c r="G24" s="372"/>
      <c r="H24" s="372"/>
      <c r="I24" s="372"/>
      <c r="J24" s="372"/>
      <c r="K24" s="372"/>
      <c r="L24" s="372"/>
      <c r="M24" s="372"/>
      <c r="N24" s="372"/>
      <c r="O24" s="372"/>
      <c r="P24" s="372"/>
      <c r="Q24" s="372"/>
      <c r="R24" s="372"/>
      <c r="S24" s="372"/>
      <c r="T24" s="373"/>
      <c r="U24" s="56"/>
      <c r="V24" s="376"/>
      <c r="W24" s="377"/>
      <c r="X24" s="371" t="str">
        <f>IF(VLOOKUP(V1,入力用!1:1048576,32,0)="","",VLOOKUP(V1,入力用!1:1048576,32,0))</f>
        <v/>
      </c>
      <c r="Y24" s="372"/>
      <c r="Z24" s="372"/>
      <c r="AA24" s="372"/>
      <c r="AB24" s="372"/>
      <c r="AC24" s="372"/>
      <c r="AD24" s="372"/>
      <c r="AE24" s="372"/>
      <c r="AF24" s="372"/>
      <c r="AG24" s="372"/>
      <c r="AH24" s="372"/>
      <c r="AI24" s="372"/>
      <c r="AJ24" s="372"/>
      <c r="AK24" s="372"/>
      <c r="AL24" s="372"/>
      <c r="AM24" s="372"/>
      <c r="AN24" s="372"/>
      <c r="AO24" s="373"/>
      <c r="AP24" s="56"/>
      <c r="AQ24" s="376"/>
      <c r="AR24" s="377"/>
      <c r="AS24" s="371" t="str">
        <f>IF(VLOOKUP(AQ1,入力用!1:1048576,32,0)="","",VLOOKUP(AQ1,入力用!1:1048576,32,0))</f>
        <v/>
      </c>
      <c r="AT24" s="372"/>
      <c r="AU24" s="372"/>
      <c r="AV24" s="372"/>
      <c r="AW24" s="372"/>
      <c r="AX24" s="372"/>
      <c r="AY24" s="372"/>
      <c r="AZ24" s="372"/>
      <c r="BA24" s="372"/>
      <c r="BB24" s="372"/>
      <c r="BC24" s="372"/>
      <c r="BD24" s="372"/>
      <c r="BE24" s="372"/>
      <c r="BF24" s="372"/>
      <c r="BG24" s="372"/>
      <c r="BH24" s="372"/>
      <c r="BI24" s="372"/>
      <c r="BJ24" s="373"/>
      <c r="BK24" s="56"/>
      <c r="BL24" s="376"/>
      <c r="BM24" s="377"/>
      <c r="BN24" s="371" t="str">
        <f>IF(VLOOKUP(BL1,入力用!1:1048576,32,0)="","",VLOOKUP(BL1,入力用!1:1048576,32,0))</f>
        <v/>
      </c>
      <c r="BO24" s="372"/>
      <c r="BP24" s="372"/>
      <c r="BQ24" s="372"/>
      <c r="BR24" s="372"/>
      <c r="BS24" s="372"/>
      <c r="BT24" s="372"/>
      <c r="BU24" s="372"/>
      <c r="BV24" s="372"/>
      <c r="BW24" s="372"/>
      <c r="BX24" s="372"/>
      <c r="BY24" s="372"/>
      <c r="BZ24" s="372"/>
      <c r="CA24" s="372"/>
      <c r="CB24" s="372"/>
      <c r="CC24" s="372"/>
      <c r="CD24" s="372"/>
      <c r="CE24" s="373"/>
      <c r="CF24" s="56"/>
      <c r="CG24" s="376"/>
      <c r="CH24" s="377"/>
      <c r="CI24" s="371" t="str">
        <f>IF(VLOOKUP(CG1,入力用!1:1048576,32,0)="","",VLOOKUP(CG1,入力用!1:1048576,32,0))</f>
        <v/>
      </c>
      <c r="CJ24" s="372"/>
      <c r="CK24" s="372"/>
      <c r="CL24" s="372"/>
      <c r="CM24" s="372"/>
      <c r="CN24" s="372"/>
      <c r="CO24" s="372"/>
      <c r="CP24" s="372"/>
      <c r="CQ24" s="372"/>
      <c r="CR24" s="372"/>
      <c r="CS24" s="372"/>
      <c r="CT24" s="372"/>
      <c r="CU24" s="372"/>
      <c r="CV24" s="372"/>
      <c r="CW24" s="372"/>
      <c r="CX24" s="372"/>
      <c r="CY24" s="372"/>
      <c r="CZ24" s="373"/>
      <c r="DA24" s="56"/>
      <c r="DB24" s="376"/>
      <c r="DC24" s="377"/>
      <c r="DD24" s="371" t="str">
        <f>IF(VLOOKUP(DB1,入力用!1:1048576,32,0)="","",VLOOKUP(DB1,入力用!1:1048576,32,0))</f>
        <v/>
      </c>
      <c r="DE24" s="372"/>
      <c r="DF24" s="372"/>
      <c r="DG24" s="372"/>
      <c r="DH24" s="372"/>
      <c r="DI24" s="372"/>
      <c r="DJ24" s="372"/>
      <c r="DK24" s="372"/>
      <c r="DL24" s="372"/>
      <c r="DM24" s="372"/>
      <c r="DN24" s="372"/>
      <c r="DO24" s="372"/>
      <c r="DP24" s="372"/>
      <c r="DQ24" s="372"/>
      <c r="DR24" s="372"/>
      <c r="DS24" s="372"/>
      <c r="DT24" s="372"/>
      <c r="DU24" s="373"/>
      <c r="DV24" s="56"/>
      <c r="DW24" s="376"/>
      <c r="DX24" s="377"/>
      <c r="DY24" s="371" t="str">
        <f>IF(VLOOKUP(DW1,入力用!1:1048576,32,0)="","",VLOOKUP(DW1,入力用!1:1048576,32,0))</f>
        <v/>
      </c>
      <c r="DZ24" s="372"/>
      <c r="EA24" s="372"/>
      <c r="EB24" s="372"/>
      <c r="EC24" s="372"/>
      <c r="ED24" s="372"/>
      <c r="EE24" s="372"/>
      <c r="EF24" s="372"/>
      <c r="EG24" s="372"/>
      <c r="EH24" s="372"/>
      <c r="EI24" s="372"/>
      <c r="EJ24" s="372"/>
      <c r="EK24" s="372"/>
      <c r="EL24" s="372"/>
      <c r="EM24" s="372"/>
      <c r="EN24" s="372"/>
      <c r="EO24" s="372"/>
      <c r="EP24" s="373"/>
      <c r="EQ24" s="56"/>
      <c r="ER24" s="376"/>
      <c r="ES24" s="377"/>
      <c r="ET24" s="371" t="str">
        <f>IF(VLOOKUP(ER1,入力用!1:1048576,32,0)="","",VLOOKUP(ER1,入力用!1:1048576,32,0))</f>
        <v/>
      </c>
      <c r="EU24" s="372"/>
      <c r="EV24" s="372"/>
      <c r="EW24" s="372"/>
      <c r="EX24" s="372"/>
      <c r="EY24" s="372"/>
      <c r="EZ24" s="372"/>
      <c r="FA24" s="372"/>
      <c r="FB24" s="372"/>
      <c r="FC24" s="372"/>
      <c r="FD24" s="372"/>
      <c r="FE24" s="372"/>
      <c r="FF24" s="372"/>
      <c r="FG24" s="372"/>
      <c r="FH24" s="372"/>
      <c r="FI24" s="372"/>
      <c r="FJ24" s="372"/>
      <c r="FK24" s="373"/>
      <c r="FL24" s="56"/>
      <c r="FM24" s="376"/>
      <c r="FN24" s="377"/>
      <c r="FO24" s="371" t="str">
        <f>IF(VLOOKUP(FM1,入力用!1:1048576,32,0)="","",VLOOKUP(FM1,入力用!1:1048576,32,0))</f>
        <v/>
      </c>
      <c r="FP24" s="372"/>
      <c r="FQ24" s="372"/>
      <c r="FR24" s="372"/>
      <c r="FS24" s="372"/>
      <c r="FT24" s="372"/>
      <c r="FU24" s="372"/>
      <c r="FV24" s="372"/>
      <c r="FW24" s="372"/>
      <c r="FX24" s="372"/>
      <c r="FY24" s="372"/>
      <c r="FZ24" s="372"/>
      <c r="GA24" s="372"/>
      <c r="GB24" s="372"/>
      <c r="GC24" s="372"/>
      <c r="GD24" s="372"/>
      <c r="GE24" s="372"/>
      <c r="GF24" s="373"/>
      <c r="GG24" s="56"/>
      <c r="GH24" s="376"/>
      <c r="GI24" s="377"/>
      <c r="GJ24" s="371" t="str">
        <f>IF(VLOOKUP(GH1,入力用!1:1048576,32,0)="","",VLOOKUP(GH1,入力用!1:1048576,32,0))</f>
        <v/>
      </c>
      <c r="GK24" s="372"/>
      <c r="GL24" s="372"/>
      <c r="GM24" s="372"/>
      <c r="GN24" s="372"/>
      <c r="GO24" s="372"/>
      <c r="GP24" s="372"/>
      <c r="GQ24" s="372"/>
      <c r="GR24" s="372"/>
      <c r="GS24" s="372"/>
      <c r="GT24" s="372"/>
      <c r="GU24" s="372"/>
      <c r="GV24" s="372"/>
      <c r="GW24" s="372"/>
      <c r="GX24" s="372"/>
      <c r="GY24" s="372"/>
      <c r="GZ24" s="372"/>
      <c r="HA24" s="373"/>
      <c r="HB24" s="56"/>
    </row>
    <row r="25" spans="1:210" s="83" customFormat="1" ht="23.25" customHeight="1">
      <c r="A25" s="376"/>
      <c r="B25" s="377"/>
      <c r="C25" s="368" t="str">
        <f>IF(VLOOKUP(A1,入力用!1:1048576,33,0)="","",VLOOKUP(A1,入力用!1:1048576,33,0))</f>
        <v/>
      </c>
      <c r="D25" s="369"/>
      <c r="E25" s="369"/>
      <c r="F25" s="369"/>
      <c r="G25" s="369"/>
      <c r="H25" s="369"/>
      <c r="I25" s="369"/>
      <c r="J25" s="369"/>
      <c r="K25" s="369"/>
      <c r="L25" s="369"/>
      <c r="M25" s="369"/>
      <c r="N25" s="369"/>
      <c r="O25" s="369"/>
      <c r="P25" s="369"/>
      <c r="Q25" s="369"/>
      <c r="R25" s="369"/>
      <c r="S25" s="369"/>
      <c r="T25" s="370"/>
      <c r="U25" s="56"/>
      <c r="V25" s="376"/>
      <c r="W25" s="377"/>
      <c r="X25" s="368" t="str">
        <f>IF(VLOOKUP(V1,入力用!1:1048576,33,0)="","",VLOOKUP(V1,入力用!1:1048576,33,0))</f>
        <v/>
      </c>
      <c r="Y25" s="369"/>
      <c r="Z25" s="369"/>
      <c r="AA25" s="369"/>
      <c r="AB25" s="369"/>
      <c r="AC25" s="369"/>
      <c r="AD25" s="369"/>
      <c r="AE25" s="369"/>
      <c r="AF25" s="369"/>
      <c r="AG25" s="369"/>
      <c r="AH25" s="369"/>
      <c r="AI25" s="369"/>
      <c r="AJ25" s="369"/>
      <c r="AK25" s="369"/>
      <c r="AL25" s="369"/>
      <c r="AM25" s="369"/>
      <c r="AN25" s="369"/>
      <c r="AO25" s="370"/>
      <c r="AP25" s="56"/>
      <c r="AQ25" s="376"/>
      <c r="AR25" s="377"/>
      <c r="AS25" s="368" t="str">
        <f>IF(VLOOKUP(AQ1,入力用!1:1048576,33,0)="","",VLOOKUP(AQ1,入力用!1:1048576,33,0))</f>
        <v/>
      </c>
      <c r="AT25" s="369"/>
      <c r="AU25" s="369"/>
      <c r="AV25" s="369"/>
      <c r="AW25" s="369"/>
      <c r="AX25" s="369"/>
      <c r="AY25" s="369"/>
      <c r="AZ25" s="369"/>
      <c r="BA25" s="369"/>
      <c r="BB25" s="369"/>
      <c r="BC25" s="369"/>
      <c r="BD25" s="369"/>
      <c r="BE25" s="369"/>
      <c r="BF25" s="369"/>
      <c r="BG25" s="369"/>
      <c r="BH25" s="369"/>
      <c r="BI25" s="369"/>
      <c r="BJ25" s="370"/>
      <c r="BK25" s="56"/>
      <c r="BL25" s="376"/>
      <c r="BM25" s="377"/>
      <c r="BN25" s="368" t="str">
        <f>IF(VLOOKUP(BL1,入力用!1:1048576,33,0)="","",VLOOKUP(BL1,入力用!1:1048576,33,0))</f>
        <v/>
      </c>
      <c r="BO25" s="369"/>
      <c r="BP25" s="369"/>
      <c r="BQ25" s="369"/>
      <c r="BR25" s="369"/>
      <c r="BS25" s="369"/>
      <c r="BT25" s="369"/>
      <c r="BU25" s="369"/>
      <c r="BV25" s="369"/>
      <c r="BW25" s="369"/>
      <c r="BX25" s="369"/>
      <c r="BY25" s="369"/>
      <c r="BZ25" s="369"/>
      <c r="CA25" s="369"/>
      <c r="CB25" s="369"/>
      <c r="CC25" s="369"/>
      <c r="CD25" s="369"/>
      <c r="CE25" s="370"/>
      <c r="CF25" s="56"/>
      <c r="CG25" s="376"/>
      <c r="CH25" s="377"/>
      <c r="CI25" s="368" t="str">
        <f>IF(VLOOKUP(CG1,入力用!1:1048576,33,0)="","",VLOOKUP(CG1,入力用!1:1048576,33,0))</f>
        <v/>
      </c>
      <c r="CJ25" s="369"/>
      <c r="CK25" s="369"/>
      <c r="CL25" s="369"/>
      <c r="CM25" s="369"/>
      <c r="CN25" s="369"/>
      <c r="CO25" s="369"/>
      <c r="CP25" s="369"/>
      <c r="CQ25" s="369"/>
      <c r="CR25" s="369"/>
      <c r="CS25" s="369"/>
      <c r="CT25" s="369"/>
      <c r="CU25" s="369"/>
      <c r="CV25" s="369"/>
      <c r="CW25" s="369"/>
      <c r="CX25" s="369"/>
      <c r="CY25" s="369"/>
      <c r="CZ25" s="370"/>
      <c r="DA25" s="56"/>
      <c r="DB25" s="376"/>
      <c r="DC25" s="377"/>
      <c r="DD25" s="368" t="str">
        <f>IF(VLOOKUP(DB1,入力用!1:1048576,33,0)="","",VLOOKUP(DB1,入力用!1:1048576,33,0))</f>
        <v/>
      </c>
      <c r="DE25" s="369"/>
      <c r="DF25" s="369"/>
      <c r="DG25" s="369"/>
      <c r="DH25" s="369"/>
      <c r="DI25" s="369"/>
      <c r="DJ25" s="369"/>
      <c r="DK25" s="369"/>
      <c r="DL25" s="369"/>
      <c r="DM25" s="369"/>
      <c r="DN25" s="369"/>
      <c r="DO25" s="369"/>
      <c r="DP25" s="369"/>
      <c r="DQ25" s="369"/>
      <c r="DR25" s="369"/>
      <c r="DS25" s="369"/>
      <c r="DT25" s="369"/>
      <c r="DU25" s="370"/>
      <c r="DV25" s="56"/>
      <c r="DW25" s="376"/>
      <c r="DX25" s="377"/>
      <c r="DY25" s="368" t="str">
        <f>IF(VLOOKUP(DW1,入力用!1:1048576,33,0)="","",VLOOKUP(DW1,入力用!1:1048576,33,0))</f>
        <v/>
      </c>
      <c r="DZ25" s="369"/>
      <c r="EA25" s="369"/>
      <c r="EB25" s="369"/>
      <c r="EC25" s="369"/>
      <c r="ED25" s="369"/>
      <c r="EE25" s="369"/>
      <c r="EF25" s="369"/>
      <c r="EG25" s="369"/>
      <c r="EH25" s="369"/>
      <c r="EI25" s="369"/>
      <c r="EJ25" s="369"/>
      <c r="EK25" s="369"/>
      <c r="EL25" s="369"/>
      <c r="EM25" s="369"/>
      <c r="EN25" s="369"/>
      <c r="EO25" s="369"/>
      <c r="EP25" s="370"/>
      <c r="EQ25" s="56"/>
      <c r="ER25" s="376"/>
      <c r="ES25" s="377"/>
      <c r="ET25" s="368" t="str">
        <f>IF(VLOOKUP(ER1,入力用!1:1048576,33,0)="","",VLOOKUP(ER1,入力用!1:1048576,33,0))</f>
        <v/>
      </c>
      <c r="EU25" s="369"/>
      <c r="EV25" s="369"/>
      <c r="EW25" s="369"/>
      <c r="EX25" s="369"/>
      <c r="EY25" s="369"/>
      <c r="EZ25" s="369"/>
      <c r="FA25" s="369"/>
      <c r="FB25" s="369"/>
      <c r="FC25" s="369"/>
      <c r="FD25" s="369"/>
      <c r="FE25" s="369"/>
      <c r="FF25" s="369"/>
      <c r="FG25" s="369"/>
      <c r="FH25" s="369"/>
      <c r="FI25" s="369"/>
      <c r="FJ25" s="369"/>
      <c r="FK25" s="370"/>
      <c r="FL25" s="56"/>
      <c r="FM25" s="376"/>
      <c r="FN25" s="377"/>
      <c r="FO25" s="368" t="str">
        <f>IF(VLOOKUP(FM1,入力用!1:1048576,33,0)="","",VLOOKUP(FM1,入力用!1:1048576,33,0))</f>
        <v/>
      </c>
      <c r="FP25" s="369"/>
      <c r="FQ25" s="369"/>
      <c r="FR25" s="369"/>
      <c r="FS25" s="369"/>
      <c r="FT25" s="369"/>
      <c r="FU25" s="369"/>
      <c r="FV25" s="369"/>
      <c r="FW25" s="369"/>
      <c r="FX25" s="369"/>
      <c r="FY25" s="369"/>
      <c r="FZ25" s="369"/>
      <c r="GA25" s="369"/>
      <c r="GB25" s="369"/>
      <c r="GC25" s="369"/>
      <c r="GD25" s="369"/>
      <c r="GE25" s="369"/>
      <c r="GF25" s="370"/>
      <c r="GG25" s="56"/>
      <c r="GH25" s="376"/>
      <c r="GI25" s="377"/>
      <c r="GJ25" s="368" t="str">
        <f>IF(VLOOKUP(GH1,入力用!1:1048576,33,0)="","",VLOOKUP(GH1,入力用!1:1048576,33,0))</f>
        <v/>
      </c>
      <c r="GK25" s="369"/>
      <c r="GL25" s="369"/>
      <c r="GM25" s="369"/>
      <c r="GN25" s="369"/>
      <c r="GO25" s="369"/>
      <c r="GP25" s="369"/>
      <c r="GQ25" s="369"/>
      <c r="GR25" s="369"/>
      <c r="GS25" s="369"/>
      <c r="GT25" s="369"/>
      <c r="GU25" s="369"/>
      <c r="GV25" s="369"/>
      <c r="GW25" s="369"/>
      <c r="GX25" s="369"/>
      <c r="GY25" s="369"/>
      <c r="GZ25" s="369"/>
      <c r="HA25" s="370"/>
      <c r="HB25" s="56"/>
    </row>
    <row r="26" spans="1:210" s="83" customFormat="1" ht="20.25" customHeight="1">
      <c r="A26" s="374" t="s">
        <v>141</v>
      </c>
      <c r="B26" s="375"/>
      <c r="C26" s="388" t="str">
        <f>IF(VLOOKUP(A1,入力用!1:1048576,34,0)="一軒家","■一軒家","□一軒家")</f>
        <v>□一軒家</v>
      </c>
      <c r="D26" s="309"/>
      <c r="E26" s="309"/>
      <c r="F26" s="309"/>
      <c r="G26" s="309"/>
      <c r="H26" s="309" t="str">
        <f>IF(VLOOKUP(A1,入力用!1:1048576,34,0)="マンション","■マンション","□マンション")</f>
        <v>□マンション</v>
      </c>
      <c r="I26" s="309"/>
      <c r="J26" s="309"/>
      <c r="K26" s="310"/>
      <c r="L26" s="374" t="s">
        <v>183</v>
      </c>
      <c r="M26" s="389"/>
      <c r="N26" s="375"/>
      <c r="O26" s="390" t="str">
        <f>IF(VLOOKUP(A1,入力用!1:1048576,38,0)="","",VLOOKUP(A1,入力用!1:1048576,38,0))</f>
        <v/>
      </c>
      <c r="P26" s="391"/>
      <c r="Q26" s="391"/>
      <c r="R26" s="391"/>
      <c r="S26" s="391"/>
      <c r="T26" s="392"/>
      <c r="U26" s="69"/>
      <c r="V26" s="374" t="s">
        <v>141</v>
      </c>
      <c r="W26" s="375"/>
      <c r="X26" s="388" t="str">
        <f>IF(VLOOKUP(V1,入力用!1:1048576,34,0)="一軒家","■一軒家","□一軒家")</f>
        <v>□一軒家</v>
      </c>
      <c r="Y26" s="309"/>
      <c r="Z26" s="309"/>
      <c r="AA26" s="309"/>
      <c r="AB26" s="309"/>
      <c r="AC26" s="309" t="str">
        <f>IF(VLOOKUP(V1,入力用!1:1048576,34,0)="マンション","■マンション","□マンション")</f>
        <v>□マンション</v>
      </c>
      <c r="AD26" s="309"/>
      <c r="AE26" s="309"/>
      <c r="AF26" s="310"/>
      <c r="AG26" s="374" t="s">
        <v>183</v>
      </c>
      <c r="AH26" s="389"/>
      <c r="AI26" s="375"/>
      <c r="AJ26" s="390" t="str">
        <f>IF(VLOOKUP(V1,入力用!1:1048576,38,0)="","",VLOOKUP(V1,入力用!1:1048576,38,0))</f>
        <v/>
      </c>
      <c r="AK26" s="391"/>
      <c r="AL26" s="391"/>
      <c r="AM26" s="391"/>
      <c r="AN26" s="391"/>
      <c r="AO26" s="392"/>
      <c r="AP26" s="69"/>
      <c r="AQ26" s="374" t="s">
        <v>141</v>
      </c>
      <c r="AR26" s="375"/>
      <c r="AS26" s="388" t="str">
        <f>IF(VLOOKUP(AQ1,入力用!1:1048576,34,0)="一軒家","■一軒家","□一軒家")</f>
        <v>□一軒家</v>
      </c>
      <c r="AT26" s="309"/>
      <c r="AU26" s="309"/>
      <c r="AV26" s="309"/>
      <c r="AW26" s="309"/>
      <c r="AX26" s="309" t="str">
        <f>IF(VLOOKUP(AQ1,入力用!1:1048576,34,0)="マンション","■マンション","□マンション")</f>
        <v>□マンション</v>
      </c>
      <c r="AY26" s="309"/>
      <c r="AZ26" s="309"/>
      <c r="BA26" s="310"/>
      <c r="BB26" s="374" t="s">
        <v>183</v>
      </c>
      <c r="BC26" s="389"/>
      <c r="BD26" s="375"/>
      <c r="BE26" s="390" t="str">
        <f>IF(VLOOKUP(AQ1,入力用!1:1048576,38,0)="","",VLOOKUP(AQ1,入力用!1:1048576,38,0))</f>
        <v/>
      </c>
      <c r="BF26" s="391"/>
      <c r="BG26" s="391"/>
      <c r="BH26" s="391"/>
      <c r="BI26" s="391"/>
      <c r="BJ26" s="392"/>
      <c r="BK26" s="69"/>
      <c r="BL26" s="374" t="s">
        <v>141</v>
      </c>
      <c r="BM26" s="375"/>
      <c r="BN26" s="388" t="str">
        <f>IF(VLOOKUP(BL1,入力用!1:1048576,34,0)="一軒家","■一軒家","□一軒家")</f>
        <v>□一軒家</v>
      </c>
      <c r="BO26" s="309"/>
      <c r="BP26" s="309"/>
      <c r="BQ26" s="309"/>
      <c r="BR26" s="309"/>
      <c r="BS26" s="309" t="str">
        <f>IF(VLOOKUP(BL1,入力用!1:1048576,34,0)="マンション","■マンション","□マンション")</f>
        <v>□マンション</v>
      </c>
      <c r="BT26" s="309"/>
      <c r="BU26" s="309"/>
      <c r="BV26" s="310"/>
      <c r="BW26" s="374" t="s">
        <v>183</v>
      </c>
      <c r="BX26" s="389"/>
      <c r="BY26" s="375"/>
      <c r="BZ26" s="390" t="str">
        <f>IF(VLOOKUP(BL1,入力用!1:1048576,38,0)="","",VLOOKUP(BL1,入力用!1:1048576,38,0))</f>
        <v/>
      </c>
      <c r="CA26" s="391"/>
      <c r="CB26" s="391"/>
      <c r="CC26" s="391"/>
      <c r="CD26" s="391"/>
      <c r="CE26" s="392"/>
      <c r="CF26" s="69"/>
      <c r="CG26" s="374" t="s">
        <v>141</v>
      </c>
      <c r="CH26" s="375"/>
      <c r="CI26" s="388" t="str">
        <f>IF(VLOOKUP(CG1,入力用!1:1048576,34,0)="一軒家","■一軒家","□一軒家")</f>
        <v>□一軒家</v>
      </c>
      <c r="CJ26" s="309"/>
      <c r="CK26" s="309"/>
      <c r="CL26" s="309"/>
      <c r="CM26" s="309"/>
      <c r="CN26" s="309" t="str">
        <f>IF(VLOOKUP(CG1,入力用!1:1048576,34,0)="マンション","■マンション","□マンション")</f>
        <v>□マンション</v>
      </c>
      <c r="CO26" s="309"/>
      <c r="CP26" s="309"/>
      <c r="CQ26" s="310"/>
      <c r="CR26" s="374" t="s">
        <v>183</v>
      </c>
      <c r="CS26" s="389"/>
      <c r="CT26" s="375"/>
      <c r="CU26" s="390" t="str">
        <f>IF(VLOOKUP(CG1,入力用!1:1048576,38,0)="","",VLOOKUP(CG1,入力用!1:1048576,38,0))</f>
        <v/>
      </c>
      <c r="CV26" s="391"/>
      <c r="CW26" s="391"/>
      <c r="CX26" s="391"/>
      <c r="CY26" s="391"/>
      <c r="CZ26" s="392"/>
      <c r="DA26" s="69"/>
      <c r="DB26" s="374" t="s">
        <v>141</v>
      </c>
      <c r="DC26" s="375"/>
      <c r="DD26" s="388" t="str">
        <f>IF(VLOOKUP(DB1,入力用!1:1048576,34,0)="一軒家","■一軒家","□一軒家")</f>
        <v>□一軒家</v>
      </c>
      <c r="DE26" s="309"/>
      <c r="DF26" s="309"/>
      <c r="DG26" s="309"/>
      <c r="DH26" s="309"/>
      <c r="DI26" s="309" t="str">
        <f>IF(VLOOKUP(DB1,入力用!1:1048576,34,0)="マンション","■マンション","□マンション")</f>
        <v>□マンション</v>
      </c>
      <c r="DJ26" s="309"/>
      <c r="DK26" s="309"/>
      <c r="DL26" s="310"/>
      <c r="DM26" s="374" t="s">
        <v>183</v>
      </c>
      <c r="DN26" s="389"/>
      <c r="DO26" s="375"/>
      <c r="DP26" s="390" t="str">
        <f>IF(VLOOKUP(DB1,入力用!1:1048576,38,0)="","",VLOOKUP(DB1,入力用!1:1048576,38,0))</f>
        <v/>
      </c>
      <c r="DQ26" s="391"/>
      <c r="DR26" s="391"/>
      <c r="DS26" s="391"/>
      <c r="DT26" s="391"/>
      <c r="DU26" s="392"/>
      <c r="DV26" s="69"/>
      <c r="DW26" s="374" t="s">
        <v>141</v>
      </c>
      <c r="DX26" s="375"/>
      <c r="DY26" s="388" t="str">
        <f>IF(VLOOKUP(DW1,入力用!1:1048576,34,0)="一軒家","■一軒家","□一軒家")</f>
        <v>□一軒家</v>
      </c>
      <c r="DZ26" s="309"/>
      <c r="EA26" s="309"/>
      <c r="EB26" s="309"/>
      <c r="EC26" s="309"/>
      <c r="ED26" s="309" t="str">
        <f>IF(VLOOKUP(DW1,入力用!1:1048576,34,0)="マンション","■マンション","□マンション")</f>
        <v>□マンション</v>
      </c>
      <c r="EE26" s="309"/>
      <c r="EF26" s="309"/>
      <c r="EG26" s="310"/>
      <c r="EH26" s="374" t="s">
        <v>183</v>
      </c>
      <c r="EI26" s="389"/>
      <c r="EJ26" s="375"/>
      <c r="EK26" s="390" t="str">
        <f>IF(VLOOKUP(DW1,入力用!1:1048576,38,0)="","",VLOOKUP(DW1,入力用!1:1048576,38,0))</f>
        <v/>
      </c>
      <c r="EL26" s="391"/>
      <c r="EM26" s="391"/>
      <c r="EN26" s="391"/>
      <c r="EO26" s="391"/>
      <c r="EP26" s="392"/>
      <c r="EQ26" s="69"/>
      <c r="ER26" s="374" t="s">
        <v>141</v>
      </c>
      <c r="ES26" s="375"/>
      <c r="ET26" s="388" t="str">
        <f>IF(VLOOKUP(ER1,入力用!1:1048576,34,0)="一軒家","■一軒家","□一軒家")</f>
        <v>□一軒家</v>
      </c>
      <c r="EU26" s="309"/>
      <c r="EV26" s="309"/>
      <c r="EW26" s="309"/>
      <c r="EX26" s="309"/>
      <c r="EY26" s="309" t="str">
        <f>IF(VLOOKUP(ER1,入力用!1:1048576,34,0)="マンション","■マンション","□マンション")</f>
        <v>□マンション</v>
      </c>
      <c r="EZ26" s="309"/>
      <c r="FA26" s="309"/>
      <c r="FB26" s="310"/>
      <c r="FC26" s="374" t="s">
        <v>183</v>
      </c>
      <c r="FD26" s="389"/>
      <c r="FE26" s="375"/>
      <c r="FF26" s="390" t="str">
        <f>IF(VLOOKUP(ER1,入力用!1:1048576,38,0)="","",VLOOKUP(ER1,入力用!1:1048576,38,0))</f>
        <v/>
      </c>
      <c r="FG26" s="391"/>
      <c r="FH26" s="391"/>
      <c r="FI26" s="391"/>
      <c r="FJ26" s="391"/>
      <c r="FK26" s="392"/>
      <c r="FL26" s="69"/>
      <c r="FM26" s="374" t="s">
        <v>141</v>
      </c>
      <c r="FN26" s="375"/>
      <c r="FO26" s="388" t="str">
        <f>IF(VLOOKUP(FM1,入力用!1:1048576,34,0)="一軒家","■一軒家","□一軒家")</f>
        <v>□一軒家</v>
      </c>
      <c r="FP26" s="309"/>
      <c r="FQ26" s="309"/>
      <c r="FR26" s="309"/>
      <c r="FS26" s="309"/>
      <c r="FT26" s="309" t="str">
        <f>IF(VLOOKUP(FM1,入力用!1:1048576,34,0)="マンション","■マンション","□マンション")</f>
        <v>□マンション</v>
      </c>
      <c r="FU26" s="309"/>
      <c r="FV26" s="309"/>
      <c r="FW26" s="310"/>
      <c r="FX26" s="374" t="s">
        <v>183</v>
      </c>
      <c r="FY26" s="389"/>
      <c r="FZ26" s="375"/>
      <c r="GA26" s="390" t="str">
        <f>IF(VLOOKUP(FM1,入力用!1:1048576,38,0)="","",VLOOKUP(FM1,入力用!1:1048576,38,0))</f>
        <v/>
      </c>
      <c r="GB26" s="391"/>
      <c r="GC26" s="391"/>
      <c r="GD26" s="391"/>
      <c r="GE26" s="391"/>
      <c r="GF26" s="392"/>
      <c r="GG26" s="69"/>
      <c r="GH26" s="374" t="s">
        <v>141</v>
      </c>
      <c r="GI26" s="375"/>
      <c r="GJ26" s="388" t="str">
        <f>IF(VLOOKUP(GH1,入力用!1:1048576,34,0)="一軒家","■一軒家","□一軒家")</f>
        <v>□一軒家</v>
      </c>
      <c r="GK26" s="309"/>
      <c r="GL26" s="309"/>
      <c r="GM26" s="309"/>
      <c r="GN26" s="309"/>
      <c r="GO26" s="309" t="str">
        <f>IF(VLOOKUP(GH1,入力用!1:1048576,34,0)="マンション","■マンション","□マンション")</f>
        <v>□マンション</v>
      </c>
      <c r="GP26" s="309"/>
      <c r="GQ26" s="309"/>
      <c r="GR26" s="310"/>
      <c r="GS26" s="374" t="s">
        <v>183</v>
      </c>
      <c r="GT26" s="389"/>
      <c r="GU26" s="375"/>
      <c r="GV26" s="390" t="str">
        <f>IF(VLOOKUP(GH1,入力用!1:1048576,38,0)="","",VLOOKUP(GH1,入力用!1:1048576,38,0))</f>
        <v/>
      </c>
      <c r="GW26" s="391"/>
      <c r="GX26" s="391"/>
      <c r="GY26" s="391"/>
      <c r="GZ26" s="391"/>
      <c r="HA26" s="392"/>
      <c r="HB26" s="69"/>
    </row>
    <row r="27" spans="1:210" s="83" customFormat="1" ht="20.25" customHeight="1">
      <c r="A27" s="376"/>
      <c r="B27" s="377"/>
      <c r="C27" s="360" t="str">
        <f>IF(VLOOKUP(A1,入力用!1:1048576,34,0)="その他","■その他","□その他")</f>
        <v>□その他</v>
      </c>
      <c r="D27" s="361"/>
      <c r="E27" s="361"/>
      <c r="F27" s="361"/>
      <c r="G27" s="362" t="str">
        <f>IF(VLOOKUP(A1,入力用!1:1048576,35,0)="","",VLOOKUP(A1,入力用!1:1048576,35,0))</f>
        <v/>
      </c>
      <c r="H27" s="362"/>
      <c r="I27" s="362"/>
      <c r="J27" s="362"/>
      <c r="K27" s="363"/>
      <c r="L27" s="381"/>
      <c r="M27" s="387"/>
      <c r="N27" s="382"/>
      <c r="O27" s="393"/>
      <c r="P27" s="394"/>
      <c r="Q27" s="394"/>
      <c r="R27" s="394"/>
      <c r="S27" s="394"/>
      <c r="T27" s="395"/>
      <c r="U27" s="69"/>
      <c r="V27" s="376"/>
      <c r="W27" s="377"/>
      <c r="X27" s="360" t="str">
        <f>IF(VLOOKUP(V1,入力用!1:1048576,34,0)="その他","■その他","□その他")</f>
        <v>□その他</v>
      </c>
      <c r="Y27" s="361"/>
      <c r="Z27" s="361"/>
      <c r="AA27" s="361"/>
      <c r="AB27" s="362" t="str">
        <f>IF(VLOOKUP(V1,入力用!1:1048576,35,0)="","",VLOOKUP(V1,入力用!1:1048576,35,0))</f>
        <v/>
      </c>
      <c r="AC27" s="362"/>
      <c r="AD27" s="362"/>
      <c r="AE27" s="362"/>
      <c r="AF27" s="363"/>
      <c r="AG27" s="381"/>
      <c r="AH27" s="387"/>
      <c r="AI27" s="382"/>
      <c r="AJ27" s="393"/>
      <c r="AK27" s="394"/>
      <c r="AL27" s="394"/>
      <c r="AM27" s="394"/>
      <c r="AN27" s="394"/>
      <c r="AO27" s="395"/>
      <c r="AP27" s="69"/>
      <c r="AQ27" s="376"/>
      <c r="AR27" s="377"/>
      <c r="AS27" s="360" t="str">
        <f>IF(VLOOKUP(AQ1,入力用!1:1048576,34,0)="その他","■その他","□その他")</f>
        <v>□その他</v>
      </c>
      <c r="AT27" s="361"/>
      <c r="AU27" s="361"/>
      <c r="AV27" s="361"/>
      <c r="AW27" s="362" t="str">
        <f>IF(VLOOKUP(AQ1,入力用!1:1048576,35,0)="","",VLOOKUP(AQ1,入力用!1:1048576,35,0))</f>
        <v/>
      </c>
      <c r="AX27" s="362"/>
      <c r="AY27" s="362"/>
      <c r="AZ27" s="362"/>
      <c r="BA27" s="363"/>
      <c r="BB27" s="381"/>
      <c r="BC27" s="387"/>
      <c r="BD27" s="382"/>
      <c r="BE27" s="393"/>
      <c r="BF27" s="394"/>
      <c r="BG27" s="394"/>
      <c r="BH27" s="394"/>
      <c r="BI27" s="394"/>
      <c r="BJ27" s="395"/>
      <c r="BK27" s="69"/>
      <c r="BL27" s="376"/>
      <c r="BM27" s="377"/>
      <c r="BN27" s="360" t="str">
        <f>IF(VLOOKUP(BL1,入力用!1:1048576,34,0)="その他","■その他","□その他")</f>
        <v>□その他</v>
      </c>
      <c r="BO27" s="361"/>
      <c r="BP27" s="361"/>
      <c r="BQ27" s="361"/>
      <c r="BR27" s="362" t="str">
        <f>IF(VLOOKUP(BL1,入力用!1:1048576,35,0)="","",VLOOKUP(BL1,入力用!1:1048576,35,0))</f>
        <v/>
      </c>
      <c r="BS27" s="362"/>
      <c r="BT27" s="362"/>
      <c r="BU27" s="362"/>
      <c r="BV27" s="363"/>
      <c r="BW27" s="381"/>
      <c r="BX27" s="387"/>
      <c r="BY27" s="382"/>
      <c r="BZ27" s="393"/>
      <c r="CA27" s="394"/>
      <c r="CB27" s="394"/>
      <c r="CC27" s="394"/>
      <c r="CD27" s="394"/>
      <c r="CE27" s="395"/>
      <c r="CF27" s="69"/>
      <c r="CG27" s="376"/>
      <c r="CH27" s="377"/>
      <c r="CI27" s="360" t="str">
        <f>IF(VLOOKUP(CG1,入力用!1:1048576,34,0)="その他","■その他","□その他")</f>
        <v>□その他</v>
      </c>
      <c r="CJ27" s="361"/>
      <c r="CK27" s="361"/>
      <c r="CL27" s="361"/>
      <c r="CM27" s="362" t="str">
        <f>IF(VLOOKUP(CG1,入力用!1:1048576,35,0)="","",VLOOKUP(CG1,入力用!1:1048576,35,0))</f>
        <v/>
      </c>
      <c r="CN27" s="362"/>
      <c r="CO27" s="362"/>
      <c r="CP27" s="362"/>
      <c r="CQ27" s="363"/>
      <c r="CR27" s="381"/>
      <c r="CS27" s="387"/>
      <c r="CT27" s="382"/>
      <c r="CU27" s="393"/>
      <c r="CV27" s="394"/>
      <c r="CW27" s="394"/>
      <c r="CX27" s="394"/>
      <c r="CY27" s="394"/>
      <c r="CZ27" s="395"/>
      <c r="DA27" s="69"/>
      <c r="DB27" s="376"/>
      <c r="DC27" s="377"/>
      <c r="DD27" s="360" t="str">
        <f>IF(VLOOKUP(DB1,入力用!1:1048576,34,0)="その他","■その他","□その他")</f>
        <v>□その他</v>
      </c>
      <c r="DE27" s="361"/>
      <c r="DF27" s="361"/>
      <c r="DG27" s="361"/>
      <c r="DH27" s="362" t="str">
        <f>IF(VLOOKUP(DB1,入力用!1:1048576,35,0)="","",VLOOKUP(DB1,入力用!1:1048576,35,0))</f>
        <v/>
      </c>
      <c r="DI27" s="362"/>
      <c r="DJ27" s="362"/>
      <c r="DK27" s="362"/>
      <c r="DL27" s="363"/>
      <c r="DM27" s="381"/>
      <c r="DN27" s="387"/>
      <c r="DO27" s="382"/>
      <c r="DP27" s="393"/>
      <c r="DQ27" s="394"/>
      <c r="DR27" s="394"/>
      <c r="DS27" s="394"/>
      <c r="DT27" s="394"/>
      <c r="DU27" s="395"/>
      <c r="DV27" s="69"/>
      <c r="DW27" s="376"/>
      <c r="DX27" s="377"/>
      <c r="DY27" s="360" t="str">
        <f>IF(VLOOKUP(DW1,入力用!1:1048576,34,0)="その他","■その他","□その他")</f>
        <v>□その他</v>
      </c>
      <c r="DZ27" s="361"/>
      <c r="EA27" s="361"/>
      <c r="EB27" s="361"/>
      <c r="EC27" s="362" t="str">
        <f>IF(VLOOKUP(DW1,入力用!1:1048576,35,0)="","",VLOOKUP(DW1,入力用!1:1048576,35,0))</f>
        <v/>
      </c>
      <c r="ED27" s="362"/>
      <c r="EE27" s="362"/>
      <c r="EF27" s="362"/>
      <c r="EG27" s="363"/>
      <c r="EH27" s="381"/>
      <c r="EI27" s="387"/>
      <c r="EJ27" s="382"/>
      <c r="EK27" s="393"/>
      <c r="EL27" s="394"/>
      <c r="EM27" s="394"/>
      <c r="EN27" s="394"/>
      <c r="EO27" s="394"/>
      <c r="EP27" s="395"/>
      <c r="EQ27" s="69"/>
      <c r="ER27" s="376"/>
      <c r="ES27" s="377"/>
      <c r="ET27" s="360" t="str">
        <f>IF(VLOOKUP(ER1,入力用!1:1048576,34,0)="その他","■その他","□その他")</f>
        <v>□その他</v>
      </c>
      <c r="EU27" s="361"/>
      <c r="EV27" s="361"/>
      <c r="EW27" s="361"/>
      <c r="EX27" s="362" t="str">
        <f>IF(VLOOKUP(ER1,入力用!1:1048576,35,0)="","",VLOOKUP(ER1,入力用!1:1048576,35,0))</f>
        <v/>
      </c>
      <c r="EY27" s="362"/>
      <c r="EZ27" s="362"/>
      <c r="FA27" s="362"/>
      <c r="FB27" s="363"/>
      <c r="FC27" s="381"/>
      <c r="FD27" s="387"/>
      <c r="FE27" s="382"/>
      <c r="FF27" s="393"/>
      <c r="FG27" s="394"/>
      <c r="FH27" s="394"/>
      <c r="FI27" s="394"/>
      <c r="FJ27" s="394"/>
      <c r="FK27" s="395"/>
      <c r="FL27" s="69"/>
      <c r="FM27" s="376"/>
      <c r="FN27" s="377"/>
      <c r="FO27" s="360" t="str">
        <f>IF(VLOOKUP(FM1,入力用!1:1048576,34,0)="その他","■その他","□その他")</f>
        <v>□その他</v>
      </c>
      <c r="FP27" s="361"/>
      <c r="FQ27" s="361"/>
      <c r="FR27" s="361"/>
      <c r="FS27" s="362" t="str">
        <f>IF(VLOOKUP(FM1,入力用!1:1048576,35,0)="","",VLOOKUP(FM1,入力用!1:1048576,35,0))</f>
        <v/>
      </c>
      <c r="FT27" s="362"/>
      <c r="FU27" s="362"/>
      <c r="FV27" s="362"/>
      <c r="FW27" s="363"/>
      <c r="FX27" s="381"/>
      <c r="FY27" s="387"/>
      <c r="FZ27" s="382"/>
      <c r="GA27" s="393"/>
      <c r="GB27" s="394"/>
      <c r="GC27" s="394"/>
      <c r="GD27" s="394"/>
      <c r="GE27" s="394"/>
      <c r="GF27" s="395"/>
      <c r="GG27" s="69"/>
      <c r="GH27" s="376"/>
      <c r="GI27" s="377"/>
      <c r="GJ27" s="360" t="str">
        <f>IF(VLOOKUP(GH1,入力用!1:1048576,34,0)="その他","■その他","□その他")</f>
        <v>□その他</v>
      </c>
      <c r="GK27" s="361"/>
      <c r="GL27" s="361"/>
      <c r="GM27" s="361"/>
      <c r="GN27" s="362" t="str">
        <f>IF(VLOOKUP(GH1,入力用!1:1048576,35,0)="","",VLOOKUP(GH1,入力用!1:1048576,35,0))</f>
        <v/>
      </c>
      <c r="GO27" s="362"/>
      <c r="GP27" s="362"/>
      <c r="GQ27" s="362"/>
      <c r="GR27" s="363"/>
      <c r="GS27" s="381"/>
      <c r="GT27" s="387"/>
      <c r="GU27" s="382"/>
      <c r="GV27" s="393"/>
      <c r="GW27" s="394"/>
      <c r="GX27" s="394"/>
      <c r="GY27" s="394"/>
      <c r="GZ27" s="394"/>
      <c r="HA27" s="395"/>
      <c r="HB27" s="69"/>
    </row>
    <row r="28" spans="1:210" s="83" customFormat="1" ht="42" customHeight="1">
      <c r="A28" s="381"/>
      <c r="B28" s="382"/>
      <c r="C28" s="385" t="s">
        <v>181</v>
      </c>
      <c r="D28" s="263"/>
      <c r="E28" s="386" t="str">
        <f>IF(VLOOKUP(A1,入力用!1:1048576,36,0)="","",VLOOKUP(A1,入力用!1:1048576,36,0))</f>
        <v/>
      </c>
      <c r="F28" s="386"/>
      <c r="G28" s="386"/>
      <c r="H28" s="358" t="str">
        <f>IF(VLOOKUP(A1,入力用!1:1048576,37,0)="","",VLOOKUP(A1,入力用!1:1048576,37,0))</f>
        <v/>
      </c>
      <c r="I28" s="358"/>
      <c r="J28" s="177" t="s">
        <v>182</v>
      </c>
      <c r="K28" s="90"/>
      <c r="L28" s="387" t="s">
        <v>5</v>
      </c>
      <c r="M28" s="387"/>
      <c r="N28" s="382"/>
      <c r="O28" s="330" t="str">
        <f>IF(VLOOKUP(A1,入力用!1:1048576,39,0)="","",VLOOKUP(A1,入力用!1:1048576,39,0))</f>
        <v/>
      </c>
      <c r="P28" s="331"/>
      <c r="Q28" s="331"/>
      <c r="R28" s="331"/>
      <c r="S28" s="331"/>
      <c r="T28" s="332"/>
      <c r="U28" s="69"/>
      <c r="V28" s="381"/>
      <c r="W28" s="382"/>
      <c r="X28" s="385" t="s">
        <v>181</v>
      </c>
      <c r="Y28" s="263"/>
      <c r="Z28" s="386" t="str">
        <f>IF(VLOOKUP(V1,入力用!1:1048576,36,0)="","",VLOOKUP(V1,入力用!1:1048576,36,0))</f>
        <v/>
      </c>
      <c r="AA28" s="386"/>
      <c r="AB28" s="386"/>
      <c r="AC28" s="358" t="str">
        <f>IF(VLOOKUP(V1,入力用!1:1048576,37,0)="","",VLOOKUP(V1,入力用!1:1048576,37,0))</f>
        <v/>
      </c>
      <c r="AD28" s="358"/>
      <c r="AE28" s="177" t="s">
        <v>182</v>
      </c>
      <c r="AF28" s="90"/>
      <c r="AG28" s="387" t="s">
        <v>5</v>
      </c>
      <c r="AH28" s="387"/>
      <c r="AI28" s="382"/>
      <c r="AJ28" s="330" t="str">
        <f>IF(VLOOKUP(V1,入力用!1:1048576,39,0)="","",VLOOKUP(V1,入力用!1:1048576,39,0))</f>
        <v/>
      </c>
      <c r="AK28" s="331"/>
      <c r="AL28" s="331"/>
      <c r="AM28" s="331"/>
      <c r="AN28" s="331"/>
      <c r="AO28" s="332"/>
      <c r="AP28" s="69"/>
      <c r="AQ28" s="381"/>
      <c r="AR28" s="382"/>
      <c r="AS28" s="385" t="s">
        <v>181</v>
      </c>
      <c r="AT28" s="263"/>
      <c r="AU28" s="386" t="str">
        <f>IF(VLOOKUP(AQ1,入力用!1:1048576,36,0)="","",VLOOKUP(AQ1,入力用!1:1048576,36,0))</f>
        <v/>
      </c>
      <c r="AV28" s="386"/>
      <c r="AW28" s="386"/>
      <c r="AX28" s="358" t="str">
        <f>IF(VLOOKUP(AQ1,入力用!1:1048576,37,0)="","",VLOOKUP(AQ1,入力用!1:1048576,37,0))</f>
        <v/>
      </c>
      <c r="AY28" s="358"/>
      <c r="AZ28" s="177" t="s">
        <v>182</v>
      </c>
      <c r="BA28" s="90"/>
      <c r="BB28" s="387" t="s">
        <v>5</v>
      </c>
      <c r="BC28" s="387"/>
      <c r="BD28" s="382"/>
      <c r="BE28" s="330" t="str">
        <f>IF(VLOOKUP(AQ1,入力用!1:1048576,39,0)="","",VLOOKUP(AQ1,入力用!1:1048576,39,0))</f>
        <v/>
      </c>
      <c r="BF28" s="331"/>
      <c r="BG28" s="331"/>
      <c r="BH28" s="331"/>
      <c r="BI28" s="331"/>
      <c r="BJ28" s="332"/>
      <c r="BK28" s="69"/>
      <c r="BL28" s="381"/>
      <c r="BM28" s="382"/>
      <c r="BN28" s="385" t="s">
        <v>181</v>
      </c>
      <c r="BO28" s="263"/>
      <c r="BP28" s="386" t="str">
        <f>IF(VLOOKUP(BL1,入力用!1:1048576,36,0)="","",VLOOKUP(BL1,入力用!1:1048576,36,0))</f>
        <v/>
      </c>
      <c r="BQ28" s="386"/>
      <c r="BR28" s="386"/>
      <c r="BS28" s="358" t="str">
        <f>IF(VLOOKUP(BL1,入力用!1:1048576,37,0)="","",VLOOKUP(BL1,入力用!1:1048576,37,0))</f>
        <v/>
      </c>
      <c r="BT28" s="358"/>
      <c r="BU28" s="177" t="s">
        <v>182</v>
      </c>
      <c r="BV28" s="90"/>
      <c r="BW28" s="387" t="s">
        <v>5</v>
      </c>
      <c r="BX28" s="387"/>
      <c r="BY28" s="382"/>
      <c r="BZ28" s="330" t="str">
        <f>IF(VLOOKUP(BL1,入力用!1:1048576,39,0)="","",VLOOKUP(BL1,入力用!1:1048576,39,0))</f>
        <v/>
      </c>
      <c r="CA28" s="331"/>
      <c r="CB28" s="331"/>
      <c r="CC28" s="331"/>
      <c r="CD28" s="331"/>
      <c r="CE28" s="332"/>
      <c r="CF28" s="69"/>
      <c r="CG28" s="381"/>
      <c r="CH28" s="382"/>
      <c r="CI28" s="385" t="s">
        <v>181</v>
      </c>
      <c r="CJ28" s="263"/>
      <c r="CK28" s="386" t="str">
        <f>IF(VLOOKUP(CG1,入力用!1:1048576,36,0)="","",VLOOKUP(CG1,入力用!1:1048576,36,0))</f>
        <v/>
      </c>
      <c r="CL28" s="386"/>
      <c r="CM28" s="386"/>
      <c r="CN28" s="358" t="str">
        <f>IF(VLOOKUP(CG1,入力用!1:1048576,37,0)="","",VLOOKUP(CG1,入力用!1:1048576,37,0))</f>
        <v/>
      </c>
      <c r="CO28" s="358"/>
      <c r="CP28" s="177" t="s">
        <v>182</v>
      </c>
      <c r="CQ28" s="90"/>
      <c r="CR28" s="387" t="s">
        <v>5</v>
      </c>
      <c r="CS28" s="387"/>
      <c r="CT28" s="382"/>
      <c r="CU28" s="330" t="str">
        <f>IF(VLOOKUP(CG1,入力用!1:1048576,39,0)="","",VLOOKUP(CG1,入力用!1:1048576,39,0))</f>
        <v/>
      </c>
      <c r="CV28" s="331"/>
      <c r="CW28" s="331"/>
      <c r="CX28" s="331"/>
      <c r="CY28" s="331"/>
      <c r="CZ28" s="332"/>
      <c r="DA28" s="69"/>
      <c r="DB28" s="381"/>
      <c r="DC28" s="382"/>
      <c r="DD28" s="385" t="s">
        <v>181</v>
      </c>
      <c r="DE28" s="263"/>
      <c r="DF28" s="386" t="str">
        <f>IF(VLOOKUP(DB1,入力用!1:1048576,36,0)="","",VLOOKUP(DB1,入力用!1:1048576,36,0))</f>
        <v/>
      </c>
      <c r="DG28" s="386"/>
      <c r="DH28" s="386"/>
      <c r="DI28" s="358" t="str">
        <f>IF(VLOOKUP(DB1,入力用!1:1048576,37,0)="","",VLOOKUP(DB1,入力用!1:1048576,37,0))</f>
        <v/>
      </c>
      <c r="DJ28" s="358"/>
      <c r="DK28" s="177" t="s">
        <v>182</v>
      </c>
      <c r="DL28" s="90"/>
      <c r="DM28" s="387" t="s">
        <v>5</v>
      </c>
      <c r="DN28" s="387"/>
      <c r="DO28" s="382"/>
      <c r="DP28" s="330" t="str">
        <f>IF(VLOOKUP(DB1,入力用!1:1048576,39,0)="","",VLOOKUP(DB1,入力用!1:1048576,39,0))</f>
        <v/>
      </c>
      <c r="DQ28" s="331"/>
      <c r="DR28" s="331"/>
      <c r="DS28" s="331"/>
      <c r="DT28" s="331"/>
      <c r="DU28" s="332"/>
      <c r="DV28" s="69"/>
      <c r="DW28" s="381"/>
      <c r="DX28" s="382"/>
      <c r="DY28" s="385" t="s">
        <v>181</v>
      </c>
      <c r="DZ28" s="263"/>
      <c r="EA28" s="386" t="str">
        <f>IF(VLOOKUP(DW1,入力用!1:1048576,36,0)="","",VLOOKUP(DW1,入力用!1:1048576,36,0))</f>
        <v/>
      </c>
      <c r="EB28" s="386"/>
      <c r="EC28" s="386"/>
      <c r="ED28" s="358" t="str">
        <f>IF(VLOOKUP(DW1,入力用!1:1048576,37,0)="","",VLOOKUP(DW1,入力用!1:1048576,37,0))</f>
        <v/>
      </c>
      <c r="EE28" s="358"/>
      <c r="EF28" s="177" t="s">
        <v>182</v>
      </c>
      <c r="EG28" s="90"/>
      <c r="EH28" s="387" t="s">
        <v>5</v>
      </c>
      <c r="EI28" s="387"/>
      <c r="EJ28" s="382"/>
      <c r="EK28" s="330" t="str">
        <f>IF(VLOOKUP(DW1,入力用!1:1048576,39,0)="","",VLOOKUP(DW1,入力用!1:1048576,39,0))</f>
        <v/>
      </c>
      <c r="EL28" s="331"/>
      <c r="EM28" s="331"/>
      <c r="EN28" s="331"/>
      <c r="EO28" s="331"/>
      <c r="EP28" s="332"/>
      <c r="EQ28" s="69"/>
      <c r="ER28" s="381"/>
      <c r="ES28" s="382"/>
      <c r="ET28" s="385" t="s">
        <v>181</v>
      </c>
      <c r="EU28" s="263"/>
      <c r="EV28" s="386" t="str">
        <f>IF(VLOOKUP(ER1,入力用!1:1048576,36,0)="","",VLOOKUP(ER1,入力用!1:1048576,36,0))</f>
        <v/>
      </c>
      <c r="EW28" s="386"/>
      <c r="EX28" s="386"/>
      <c r="EY28" s="358" t="str">
        <f>IF(VLOOKUP(ER1,入力用!1:1048576,37,0)="","",VLOOKUP(ER1,入力用!1:1048576,37,0))</f>
        <v/>
      </c>
      <c r="EZ28" s="358"/>
      <c r="FA28" s="177" t="s">
        <v>182</v>
      </c>
      <c r="FB28" s="90"/>
      <c r="FC28" s="387" t="s">
        <v>5</v>
      </c>
      <c r="FD28" s="387"/>
      <c r="FE28" s="382"/>
      <c r="FF28" s="330" t="str">
        <f>IF(VLOOKUP(ER1,入力用!1:1048576,39,0)="","",VLOOKUP(ER1,入力用!1:1048576,39,0))</f>
        <v/>
      </c>
      <c r="FG28" s="331"/>
      <c r="FH28" s="331"/>
      <c r="FI28" s="331"/>
      <c r="FJ28" s="331"/>
      <c r="FK28" s="332"/>
      <c r="FL28" s="69"/>
      <c r="FM28" s="381"/>
      <c r="FN28" s="382"/>
      <c r="FO28" s="385" t="s">
        <v>181</v>
      </c>
      <c r="FP28" s="263"/>
      <c r="FQ28" s="386" t="str">
        <f>IF(VLOOKUP(FM1,入力用!1:1048576,36,0)="","",VLOOKUP(FM1,入力用!1:1048576,36,0))</f>
        <v/>
      </c>
      <c r="FR28" s="386"/>
      <c r="FS28" s="386"/>
      <c r="FT28" s="358" t="str">
        <f>IF(VLOOKUP(FM1,入力用!1:1048576,37,0)="","",VLOOKUP(FM1,入力用!1:1048576,37,0))</f>
        <v/>
      </c>
      <c r="FU28" s="358"/>
      <c r="FV28" s="177" t="s">
        <v>182</v>
      </c>
      <c r="FW28" s="90"/>
      <c r="FX28" s="387" t="s">
        <v>5</v>
      </c>
      <c r="FY28" s="387"/>
      <c r="FZ28" s="382"/>
      <c r="GA28" s="330" t="str">
        <f>IF(VLOOKUP(FM1,入力用!1:1048576,39,0)="","",VLOOKUP(FM1,入力用!1:1048576,39,0))</f>
        <v/>
      </c>
      <c r="GB28" s="331"/>
      <c r="GC28" s="331"/>
      <c r="GD28" s="331"/>
      <c r="GE28" s="331"/>
      <c r="GF28" s="332"/>
      <c r="GG28" s="69"/>
      <c r="GH28" s="381"/>
      <c r="GI28" s="382"/>
      <c r="GJ28" s="385" t="s">
        <v>181</v>
      </c>
      <c r="GK28" s="263"/>
      <c r="GL28" s="386" t="str">
        <f>IF(VLOOKUP(GH1,入力用!1:1048576,36,0)="","",VLOOKUP(GH1,入力用!1:1048576,36,0))</f>
        <v/>
      </c>
      <c r="GM28" s="386"/>
      <c r="GN28" s="386"/>
      <c r="GO28" s="358" t="str">
        <f>IF(VLOOKUP(GH1,入力用!1:1048576,37,0)="","",VLOOKUP(GH1,入力用!1:1048576,37,0))</f>
        <v/>
      </c>
      <c r="GP28" s="358"/>
      <c r="GQ28" s="177" t="s">
        <v>182</v>
      </c>
      <c r="GR28" s="90"/>
      <c r="GS28" s="387" t="s">
        <v>5</v>
      </c>
      <c r="GT28" s="387"/>
      <c r="GU28" s="382"/>
      <c r="GV28" s="330" t="str">
        <f>IF(VLOOKUP(GH1,入力用!1:1048576,39,0)="","",VLOOKUP(GH1,入力用!1:1048576,39,0))</f>
        <v/>
      </c>
      <c r="GW28" s="331"/>
      <c r="GX28" s="331"/>
      <c r="GY28" s="331"/>
      <c r="GZ28" s="331"/>
      <c r="HA28" s="332"/>
      <c r="HB28" s="69"/>
    </row>
    <row r="29" spans="1:210" s="84" customFormat="1" ht="24" customHeight="1">
      <c r="A29" s="383" t="s">
        <v>142</v>
      </c>
      <c r="B29" s="384"/>
      <c r="C29" s="384"/>
      <c r="D29" s="384"/>
      <c r="E29" s="384"/>
      <c r="F29" s="384"/>
      <c r="G29" s="384"/>
      <c r="H29" s="384"/>
      <c r="I29" s="384"/>
      <c r="J29" s="384"/>
      <c r="K29" s="384"/>
      <c r="L29" s="384"/>
      <c r="M29" s="384"/>
      <c r="N29" s="384"/>
      <c r="O29" s="384"/>
      <c r="P29" s="384"/>
      <c r="Q29" s="384"/>
      <c r="R29" s="384"/>
      <c r="S29" s="384"/>
      <c r="T29" s="384"/>
      <c r="U29" s="180"/>
      <c r="V29" s="383" t="s">
        <v>142</v>
      </c>
      <c r="W29" s="384"/>
      <c r="X29" s="384"/>
      <c r="Y29" s="384"/>
      <c r="Z29" s="384"/>
      <c r="AA29" s="384"/>
      <c r="AB29" s="384"/>
      <c r="AC29" s="384"/>
      <c r="AD29" s="384"/>
      <c r="AE29" s="384"/>
      <c r="AF29" s="384"/>
      <c r="AG29" s="384"/>
      <c r="AH29" s="384"/>
      <c r="AI29" s="384"/>
      <c r="AJ29" s="384"/>
      <c r="AK29" s="384"/>
      <c r="AL29" s="384"/>
      <c r="AM29" s="384"/>
      <c r="AN29" s="384"/>
      <c r="AO29" s="384"/>
      <c r="AP29" s="180"/>
      <c r="AQ29" s="383" t="s">
        <v>142</v>
      </c>
      <c r="AR29" s="384"/>
      <c r="AS29" s="384"/>
      <c r="AT29" s="384"/>
      <c r="AU29" s="384"/>
      <c r="AV29" s="384"/>
      <c r="AW29" s="384"/>
      <c r="AX29" s="384"/>
      <c r="AY29" s="384"/>
      <c r="AZ29" s="384"/>
      <c r="BA29" s="384"/>
      <c r="BB29" s="384"/>
      <c r="BC29" s="384"/>
      <c r="BD29" s="384"/>
      <c r="BE29" s="384"/>
      <c r="BF29" s="384"/>
      <c r="BG29" s="384"/>
      <c r="BH29" s="384"/>
      <c r="BI29" s="384"/>
      <c r="BJ29" s="384"/>
      <c r="BK29" s="180"/>
      <c r="BL29" s="383" t="s">
        <v>142</v>
      </c>
      <c r="BM29" s="384"/>
      <c r="BN29" s="384"/>
      <c r="BO29" s="384"/>
      <c r="BP29" s="384"/>
      <c r="BQ29" s="384"/>
      <c r="BR29" s="384"/>
      <c r="BS29" s="384"/>
      <c r="BT29" s="384"/>
      <c r="BU29" s="384"/>
      <c r="BV29" s="384"/>
      <c r="BW29" s="384"/>
      <c r="BX29" s="384"/>
      <c r="BY29" s="384"/>
      <c r="BZ29" s="384"/>
      <c r="CA29" s="384"/>
      <c r="CB29" s="384"/>
      <c r="CC29" s="384"/>
      <c r="CD29" s="384"/>
      <c r="CE29" s="384"/>
      <c r="CF29" s="180"/>
      <c r="CG29" s="383" t="s">
        <v>142</v>
      </c>
      <c r="CH29" s="384"/>
      <c r="CI29" s="384"/>
      <c r="CJ29" s="384"/>
      <c r="CK29" s="384"/>
      <c r="CL29" s="384"/>
      <c r="CM29" s="384"/>
      <c r="CN29" s="384"/>
      <c r="CO29" s="384"/>
      <c r="CP29" s="384"/>
      <c r="CQ29" s="384"/>
      <c r="CR29" s="384"/>
      <c r="CS29" s="384"/>
      <c r="CT29" s="384"/>
      <c r="CU29" s="384"/>
      <c r="CV29" s="384"/>
      <c r="CW29" s="384"/>
      <c r="CX29" s="384"/>
      <c r="CY29" s="384"/>
      <c r="CZ29" s="384"/>
      <c r="DA29" s="180"/>
      <c r="DB29" s="383" t="s">
        <v>142</v>
      </c>
      <c r="DC29" s="384"/>
      <c r="DD29" s="384"/>
      <c r="DE29" s="384"/>
      <c r="DF29" s="384"/>
      <c r="DG29" s="384"/>
      <c r="DH29" s="384"/>
      <c r="DI29" s="384"/>
      <c r="DJ29" s="384"/>
      <c r="DK29" s="384"/>
      <c r="DL29" s="384"/>
      <c r="DM29" s="384"/>
      <c r="DN29" s="384"/>
      <c r="DO29" s="384"/>
      <c r="DP29" s="384"/>
      <c r="DQ29" s="384"/>
      <c r="DR29" s="384"/>
      <c r="DS29" s="384"/>
      <c r="DT29" s="384"/>
      <c r="DU29" s="384"/>
      <c r="DV29" s="180"/>
      <c r="DW29" s="383" t="s">
        <v>142</v>
      </c>
      <c r="DX29" s="384"/>
      <c r="DY29" s="384"/>
      <c r="DZ29" s="384"/>
      <c r="EA29" s="384"/>
      <c r="EB29" s="384"/>
      <c r="EC29" s="384"/>
      <c r="ED29" s="384"/>
      <c r="EE29" s="384"/>
      <c r="EF29" s="384"/>
      <c r="EG29" s="384"/>
      <c r="EH29" s="384"/>
      <c r="EI29" s="384"/>
      <c r="EJ29" s="384"/>
      <c r="EK29" s="384"/>
      <c r="EL29" s="384"/>
      <c r="EM29" s="384"/>
      <c r="EN29" s="384"/>
      <c r="EO29" s="384"/>
      <c r="EP29" s="384"/>
      <c r="EQ29" s="180"/>
      <c r="ER29" s="383" t="s">
        <v>142</v>
      </c>
      <c r="ES29" s="384"/>
      <c r="ET29" s="384"/>
      <c r="EU29" s="384"/>
      <c r="EV29" s="384"/>
      <c r="EW29" s="384"/>
      <c r="EX29" s="384"/>
      <c r="EY29" s="384"/>
      <c r="EZ29" s="384"/>
      <c r="FA29" s="384"/>
      <c r="FB29" s="384"/>
      <c r="FC29" s="384"/>
      <c r="FD29" s="384"/>
      <c r="FE29" s="384"/>
      <c r="FF29" s="384"/>
      <c r="FG29" s="384"/>
      <c r="FH29" s="384"/>
      <c r="FI29" s="384"/>
      <c r="FJ29" s="384"/>
      <c r="FK29" s="384"/>
      <c r="FL29" s="180"/>
      <c r="FM29" s="383" t="s">
        <v>142</v>
      </c>
      <c r="FN29" s="384"/>
      <c r="FO29" s="384"/>
      <c r="FP29" s="384"/>
      <c r="FQ29" s="384"/>
      <c r="FR29" s="384"/>
      <c r="FS29" s="384"/>
      <c r="FT29" s="384"/>
      <c r="FU29" s="384"/>
      <c r="FV29" s="384"/>
      <c r="FW29" s="384"/>
      <c r="FX29" s="384"/>
      <c r="FY29" s="384"/>
      <c r="FZ29" s="384"/>
      <c r="GA29" s="384"/>
      <c r="GB29" s="384"/>
      <c r="GC29" s="384"/>
      <c r="GD29" s="384"/>
      <c r="GE29" s="384"/>
      <c r="GF29" s="384"/>
      <c r="GG29" s="180"/>
      <c r="GH29" s="383" t="s">
        <v>142</v>
      </c>
      <c r="GI29" s="384"/>
      <c r="GJ29" s="384"/>
      <c r="GK29" s="384"/>
      <c r="GL29" s="384"/>
      <c r="GM29" s="384"/>
      <c r="GN29" s="384"/>
      <c r="GO29" s="384"/>
      <c r="GP29" s="384"/>
      <c r="GQ29" s="384"/>
      <c r="GR29" s="384"/>
      <c r="GS29" s="384"/>
      <c r="GT29" s="384"/>
      <c r="GU29" s="384"/>
      <c r="GV29" s="384"/>
      <c r="GW29" s="384"/>
      <c r="GX29" s="384"/>
      <c r="GY29" s="384"/>
      <c r="GZ29" s="384"/>
      <c r="HA29" s="384"/>
      <c r="HB29" s="180"/>
    </row>
    <row r="30" spans="1:210" s="83" customFormat="1" ht="26.25" customHeight="1">
      <c r="A30" s="388" t="str">
        <f>IF(VLOOKUP(A1,入力用!1:1048576,40,0)&lt;&gt;"","■浸水深","□浸水深")</f>
        <v>□浸水深</v>
      </c>
      <c r="B30" s="309"/>
      <c r="C30" s="79" t="s">
        <v>184</v>
      </c>
      <c r="D30" s="79"/>
      <c r="E30" s="402" t="str">
        <f>IF(VLOOKUP(A1,入力用!1:1048576,40,0)="","",VLOOKUP(A1,入力用!1:1048576,40,0))</f>
        <v/>
      </c>
      <c r="F30" s="402"/>
      <c r="G30" s="402"/>
      <c r="H30" s="79" t="s">
        <v>186</v>
      </c>
      <c r="I30" s="79"/>
      <c r="J30" s="309" t="str">
        <f>IF(VLOOKUP(A1,入力用!1:1048576,41,0)&lt;&gt;"","■その他","□その他")</f>
        <v>□その他</v>
      </c>
      <c r="K30" s="309"/>
      <c r="L30" s="172" t="s">
        <v>185</v>
      </c>
      <c r="M30" s="403" t="str">
        <f>IF(VLOOKUP(A1,入力用!1:1048576,41,0)="","",VLOOKUP(A1,入力用!1:1048576,41,0))</f>
        <v/>
      </c>
      <c r="N30" s="403"/>
      <c r="O30" s="403"/>
      <c r="P30" s="403"/>
      <c r="Q30" s="403"/>
      <c r="R30" s="403"/>
      <c r="S30" s="403"/>
      <c r="T30" s="404"/>
      <c r="U30" s="180"/>
      <c r="V30" s="388" t="str">
        <f>IF(VLOOKUP(V1,入力用!1:1048576,40,0)&lt;&gt;"","■浸水深","□浸水深")</f>
        <v>□浸水深</v>
      </c>
      <c r="W30" s="309"/>
      <c r="X30" s="79" t="s">
        <v>184</v>
      </c>
      <c r="Y30" s="79"/>
      <c r="Z30" s="402" t="str">
        <f>IF(VLOOKUP(V1,入力用!1:1048576,40,0)="","",VLOOKUP(V1,入力用!1:1048576,40,0))</f>
        <v/>
      </c>
      <c r="AA30" s="402"/>
      <c r="AB30" s="402"/>
      <c r="AC30" s="79" t="s">
        <v>186</v>
      </c>
      <c r="AD30" s="79"/>
      <c r="AE30" s="309" t="str">
        <f>IF(VLOOKUP(V1,入力用!1:1048576,41,0)&lt;&gt;"","■その他","□その他")</f>
        <v>□その他</v>
      </c>
      <c r="AF30" s="309"/>
      <c r="AG30" s="172" t="s">
        <v>185</v>
      </c>
      <c r="AH30" s="403" t="str">
        <f>IF(VLOOKUP(V1,入力用!1:1048576,41,0)="","",VLOOKUP(V1,入力用!1:1048576,41,0))</f>
        <v/>
      </c>
      <c r="AI30" s="403"/>
      <c r="AJ30" s="403"/>
      <c r="AK30" s="403"/>
      <c r="AL30" s="403"/>
      <c r="AM30" s="403"/>
      <c r="AN30" s="403"/>
      <c r="AO30" s="404"/>
      <c r="AP30" s="180"/>
      <c r="AQ30" s="388" t="str">
        <f>IF(VLOOKUP(AQ1,入力用!1:1048576,40,0)&lt;&gt;"","■浸水深","□浸水深")</f>
        <v>□浸水深</v>
      </c>
      <c r="AR30" s="309"/>
      <c r="AS30" s="79" t="s">
        <v>184</v>
      </c>
      <c r="AT30" s="79"/>
      <c r="AU30" s="402" t="str">
        <f>IF(VLOOKUP(AQ1,入力用!1:1048576,40,0)="","",VLOOKUP(AQ1,入力用!1:1048576,40,0))</f>
        <v/>
      </c>
      <c r="AV30" s="402"/>
      <c r="AW30" s="402"/>
      <c r="AX30" s="79" t="s">
        <v>186</v>
      </c>
      <c r="AY30" s="79"/>
      <c r="AZ30" s="309" t="str">
        <f>IF(VLOOKUP(AQ1,入力用!1:1048576,41,0)&lt;&gt;"","■その他","□その他")</f>
        <v>□その他</v>
      </c>
      <c r="BA30" s="309"/>
      <c r="BB30" s="172" t="s">
        <v>185</v>
      </c>
      <c r="BC30" s="403" t="str">
        <f>IF(VLOOKUP(AQ1,入力用!1:1048576,41,0)="","",VLOOKUP(AQ1,入力用!1:1048576,41,0))</f>
        <v/>
      </c>
      <c r="BD30" s="403"/>
      <c r="BE30" s="403"/>
      <c r="BF30" s="403"/>
      <c r="BG30" s="403"/>
      <c r="BH30" s="403"/>
      <c r="BI30" s="403"/>
      <c r="BJ30" s="404"/>
      <c r="BK30" s="180"/>
      <c r="BL30" s="388" t="str">
        <f>IF(VLOOKUP(BL1,入力用!1:1048576,40,0)&lt;&gt;"","■浸水深","□浸水深")</f>
        <v>□浸水深</v>
      </c>
      <c r="BM30" s="309"/>
      <c r="BN30" s="79" t="s">
        <v>184</v>
      </c>
      <c r="BO30" s="79"/>
      <c r="BP30" s="402" t="str">
        <f>IF(VLOOKUP(BL1,入力用!1:1048576,40,0)="","",VLOOKUP(BL1,入力用!1:1048576,40,0))</f>
        <v/>
      </c>
      <c r="BQ30" s="402"/>
      <c r="BR30" s="402"/>
      <c r="BS30" s="79" t="s">
        <v>186</v>
      </c>
      <c r="BT30" s="79"/>
      <c r="BU30" s="309" t="str">
        <f>IF(VLOOKUP(BL1,入力用!1:1048576,41,0)&lt;&gt;"","■その他","□その他")</f>
        <v>□その他</v>
      </c>
      <c r="BV30" s="309"/>
      <c r="BW30" s="172" t="s">
        <v>185</v>
      </c>
      <c r="BX30" s="403" t="str">
        <f>IF(VLOOKUP(BL1,入力用!1:1048576,41,0)="","",VLOOKUP(BL1,入力用!1:1048576,41,0))</f>
        <v/>
      </c>
      <c r="BY30" s="403"/>
      <c r="BZ30" s="403"/>
      <c r="CA30" s="403"/>
      <c r="CB30" s="403"/>
      <c r="CC30" s="403"/>
      <c r="CD30" s="403"/>
      <c r="CE30" s="404"/>
      <c r="CF30" s="180"/>
      <c r="CG30" s="388" t="str">
        <f>IF(VLOOKUP(CG1,入力用!1:1048576,40,0)&lt;&gt;"","■浸水深","□浸水深")</f>
        <v>□浸水深</v>
      </c>
      <c r="CH30" s="309"/>
      <c r="CI30" s="79" t="s">
        <v>184</v>
      </c>
      <c r="CJ30" s="79"/>
      <c r="CK30" s="402" t="str">
        <f>IF(VLOOKUP(CG1,入力用!1:1048576,40,0)="","",VLOOKUP(CG1,入力用!1:1048576,40,0))</f>
        <v/>
      </c>
      <c r="CL30" s="402"/>
      <c r="CM30" s="402"/>
      <c r="CN30" s="79" t="s">
        <v>186</v>
      </c>
      <c r="CO30" s="79"/>
      <c r="CP30" s="309" t="str">
        <f>IF(VLOOKUP(CG1,入力用!1:1048576,41,0)&lt;&gt;"","■その他","□その他")</f>
        <v>□その他</v>
      </c>
      <c r="CQ30" s="309"/>
      <c r="CR30" s="172" t="s">
        <v>185</v>
      </c>
      <c r="CS30" s="403" t="str">
        <f>IF(VLOOKUP(CG1,入力用!1:1048576,41,0)="","",VLOOKUP(CG1,入力用!1:1048576,41,0))</f>
        <v/>
      </c>
      <c r="CT30" s="403"/>
      <c r="CU30" s="403"/>
      <c r="CV30" s="403"/>
      <c r="CW30" s="403"/>
      <c r="CX30" s="403"/>
      <c r="CY30" s="403"/>
      <c r="CZ30" s="404"/>
      <c r="DA30" s="180"/>
      <c r="DB30" s="388" t="str">
        <f>IF(VLOOKUP(DB1,入力用!1:1048576,40,0)&lt;&gt;"","■浸水深","□浸水深")</f>
        <v>□浸水深</v>
      </c>
      <c r="DC30" s="309"/>
      <c r="DD30" s="79" t="s">
        <v>184</v>
      </c>
      <c r="DE30" s="79"/>
      <c r="DF30" s="402" t="str">
        <f>IF(VLOOKUP(DB1,入力用!1:1048576,40,0)="","",VLOOKUP(DB1,入力用!1:1048576,40,0))</f>
        <v/>
      </c>
      <c r="DG30" s="402"/>
      <c r="DH30" s="402"/>
      <c r="DI30" s="79" t="s">
        <v>186</v>
      </c>
      <c r="DJ30" s="79"/>
      <c r="DK30" s="309" t="str">
        <f>IF(VLOOKUP(DB1,入力用!1:1048576,41,0)&lt;&gt;"","■その他","□その他")</f>
        <v>□その他</v>
      </c>
      <c r="DL30" s="309"/>
      <c r="DM30" s="172" t="s">
        <v>185</v>
      </c>
      <c r="DN30" s="403" t="str">
        <f>IF(VLOOKUP(DB1,入力用!1:1048576,41,0)="","",VLOOKUP(DB1,入力用!1:1048576,41,0))</f>
        <v/>
      </c>
      <c r="DO30" s="403"/>
      <c r="DP30" s="403"/>
      <c r="DQ30" s="403"/>
      <c r="DR30" s="403"/>
      <c r="DS30" s="403"/>
      <c r="DT30" s="403"/>
      <c r="DU30" s="404"/>
      <c r="DV30" s="180"/>
      <c r="DW30" s="388" t="str">
        <f>IF(VLOOKUP(DW1,入力用!1:1048576,40,0)&lt;&gt;"","■浸水深","□浸水深")</f>
        <v>□浸水深</v>
      </c>
      <c r="DX30" s="309"/>
      <c r="DY30" s="79" t="s">
        <v>184</v>
      </c>
      <c r="DZ30" s="79"/>
      <c r="EA30" s="402" t="str">
        <f>IF(VLOOKUP(DW1,入力用!1:1048576,40,0)="","",VLOOKUP(DW1,入力用!1:1048576,40,0))</f>
        <v/>
      </c>
      <c r="EB30" s="402"/>
      <c r="EC30" s="402"/>
      <c r="ED30" s="79" t="s">
        <v>186</v>
      </c>
      <c r="EE30" s="79"/>
      <c r="EF30" s="309" t="str">
        <f>IF(VLOOKUP(DW1,入力用!1:1048576,41,0)&lt;&gt;"","■その他","□その他")</f>
        <v>□その他</v>
      </c>
      <c r="EG30" s="309"/>
      <c r="EH30" s="172" t="s">
        <v>185</v>
      </c>
      <c r="EI30" s="403" t="str">
        <f>IF(VLOOKUP(DW1,入力用!1:1048576,41,0)="","",VLOOKUP(DW1,入力用!1:1048576,41,0))</f>
        <v/>
      </c>
      <c r="EJ30" s="403"/>
      <c r="EK30" s="403"/>
      <c r="EL30" s="403"/>
      <c r="EM30" s="403"/>
      <c r="EN30" s="403"/>
      <c r="EO30" s="403"/>
      <c r="EP30" s="404"/>
      <c r="EQ30" s="180"/>
      <c r="ER30" s="388" t="str">
        <f>IF(VLOOKUP(ER1,入力用!1:1048576,40,0)&lt;&gt;"","■浸水深","□浸水深")</f>
        <v>□浸水深</v>
      </c>
      <c r="ES30" s="309"/>
      <c r="ET30" s="79" t="s">
        <v>184</v>
      </c>
      <c r="EU30" s="79"/>
      <c r="EV30" s="402" t="str">
        <f>IF(VLOOKUP(ER1,入力用!1:1048576,40,0)="","",VLOOKUP(ER1,入力用!1:1048576,40,0))</f>
        <v/>
      </c>
      <c r="EW30" s="402"/>
      <c r="EX30" s="402"/>
      <c r="EY30" s="79" t="s">
        <v>186</v>
      </c>
      <c r="EZ30" s="79"/>
      <c r="FA30" s="309" t="str">
        <f>IF(VLOOKUP(ER1,入力用!1:1048576,41,0)&lt;&gt;"","■その他","□その他")</f>
        <v>□その他</v>
      </c>
      <c r="FB30" s="309"/>
      <c r="FC30" s="172" t="s">
        <v>185</v>
      </c>
      <c r="FD30" s="403" t="str">
        <f>IF(VLOOKUP(ER1,入力用!1:1048576,41,0)="","",VLOOKUP(ER1,入力用!1:1048576,41,0))</f>
        <v/>
      </c>
      <c r="FE30" s="403"/>
      <c r="FF30" s="403"/>
      <c r="FG30" s="403"/>
      <c r="FH30" s="403"/>
      <c r="FI30" s="403"/>
      <c r="FJ30" s="403"/>
      <c r="FK30" s="404"/>
      <c r="FL30" s="180"/>
      <c r="FM30" s="388" t="str">
        <f>IF(VLOOKUP(FM1,入力用!1:1048576,40,0)&lt;&gt;"","■浸水深","□浸水深")</f>
        <v>□浸水深</v>
      </c>
      <c r="FN30" s="309"/>
      <c r="FO30" s="79" t="s">
        <v>184</v>
      </c>
      <c r="FP30" s="79"/>
      <c r="FQ30" s="402" t="str">
        <f>IF(VLOOKUP(FM1,入力用!1:1048576,40,0)="","",VLOOKUP(FM1,入力用!1:1048576,40,0))</f>
        <v/>
      </c>
      <c r="FR30" s="402"/>
      <c r="FS30" s="402"/>
      <c r="FT30" s="79" t="s">
        <v>186</v>
      </c>
      <c r="FU30" s="79"/>
      <c r="FV30" s="309" t="str">
        <f>IF(VLOOKUP(FM1,入力用!1:1048576,41,0)&lt;&gt;"","■その他","□その他")</f>
        <v>□その他</v>
      </c>
      <c r="FW30" s="309"/>
      <c r="FX30" s="172" t="s">
        <v>185</v>
      </c>
      <c r="FY30" s="403" t="str">
        <f>IF(VLOOKUP(FM1,入力用!1:1048576,41,0)="","",VLOOKUP(FM1,入力用!1:1048576,41,0))</f>
        <v/>
      </c>
      <c r="FZ30" s="403"/>
      <c r="GA30" s="403"/>
      <c r="GB30" s="403"/>
      <c r="GC30" s="403"/>
      <c r="GD30" s="403"/>
      <c r="GE30" s="403"/>
      <c r="GF30" s="404"/>
      <c r="GG30" s="180"/>
      <c r="GH30" s="388" t="str">
        <f>IF(VLOOKUP(GH1,入力用!1:1048576,40,0)&lt;&gt;"","■浸水深","□浸水深")</f>
        <v>□浸水深</v>
      </c>
      <c r="GI30" s="309"/>
      <c r="GJ30" s="79" t="s">
        <v>184</v>
      </c>
      <c r="GK30" s="79"/>
      <c r="GL30" s="402" t="str">
        <f>IF(VLOOKUP(GH1,入力用!1:1048576,40,0)="","",VLOOKUP(GH1,入力用!1:1048576,40,0))</f>
        <v/>
      </c>
      <c r="GM30" s="402"/>
      <c r="GN30" s="402"/>
      <c r="GO30" s="79" t="s">
        <v>186</v>
      </c>
      <c r="GP30" s="79"/>
      <c r="GQ30" s="309" t="str">
        <f>IF(VLOOKUP(GH1,入力用!1:1048576,41,0)&lt;&gt;"","■その他","□その他")</f>
        <v>□その他</v>
      </c>
      <c r="GR30" s="309"/>
      <c r="GS30" s="172" t="s">
        <v>185</v>
      </c>
      <c r="GT30" s="403" t="str">
        <f>IF(VLOOKUP(GH1,入力用!1:1048576,41,0)="","",VLOOKUP(GH1,入力用!1:1048576,41,0))</f>
        <v/>
      </c>
      <c r="GU30" s="403"/>
      <c r="GV30" s="403"/>
      <c r="GW30" s="403"/>
      <c r="GX30" s="403"/>
      <c r="GY30" s="403"/>
      <c r="GZ30" s="403"/>
      <c r="HA30" s="404"/>
      <c r="HB30" s="180"/>
    </row>
    <row r="31" spans="1:210" s="83" customFormat="1" ht="26.25" customHeight="1">
      <c r="A31" s="356" t="str">
        <f>IF(VLOOKUP(A1,入力用!1:1048576,42,0)="土砂災害特別警戒区域","■土砂災害特別警戒区域","□土砂災害特別警戒区域")</f>
        <v>□土砂災害特別警戒区域</v>
      </c>
      <c r="B31" s="357"/>
      <c r="C31" s="357"/>
      <c r="D31" s="357"/>
      <c r="E31" s="357"/>
      <c r="F31" s="357"/>
      <c r="G31" s="357"/>
      <c r="H31" s="357"/>
      <c r="I31" s="357"/>
      <c r="J31" s="357" t="str">
        <f>IF(VLOOKUP(A1,入力用!1:1048576,42,0)="土砂災害警戒区域","■土砂災害警戒区域","□土砂災害警戒区域")</f>
        <v>□土砂災害警戒区域</v>
      </c>
      <c r="K31" s="357"/>
      <c r="L31" s="357"/>
      <c r="M31" s="357"/>
      <c r="N31" s="357"/>
      <c r="O31" s="357"/>
      <c r="P31" s="357"/>
      <c r="Q31" s="357"/>
      <c r="R31" s="357"/>
      <c r="S31" s="357"/>
      <c r="T31" s="401"/>
      <c r="U31" s="69"/>
      <c r="V31" s="356" t="str">
        <f>IF(VLOOKUP(V1,入力用!1:1048576,42,0)="土砂災害特別警戒区域","■土砂災害特別警戒区域","□土砂災害特別警戒区域")</f>
        <v>□土砂災害特別警戒区域</v>
      </c>
      <c r="W31" s="357"/>
      <c r="X31" s="357"/>
      <c r="Y31" s="357"/>
      <c r="Z31" s="357"/>
      <c r="AA31" s="357"/>
      <c r="AB31" s="357"/>
      <c r="AC31" s="357"/>
      <c r="AD31" s="357"/>
      <c r="AE31" s="357" t="str">
        <f>IF(VLOOKUP(V1,入力用!1:1048576,42,0)="土砂災害警戒区域","■土砂災害警戒区域","□土砂災害警戒区域")</f>
        <v>□土砂災害警戒区域</v>
      </c>
      <c r="AF31" s="357"/>
      <c r="AG31" s="357"/>
      <c r="AH31" s="357"/>
      <c r="AI31" s="357"/>
      <c r="AJ31" s="357"/>
      <c r="AK31" s="357"/>
      <c r="AL31" s="357"/>
      <c r="AM31" s="357"/>
      <c r="AN31" s="357"/>
      <c r="AO31" s="401"/>
      <c r="AP31" s="69"/>
      <c r="AQ31" s="356" t="str">
        <f>IF(VLOOKUP(AQ1,入力用!1:1048576,42,0)="土砂災害特別警戒区域","■土砂災害特別警戒区域","□土砂災害特別警戒区域")</f>
        <v>□土砂災害特別警戒区域</v>
      </c>
      <c r="AR31" s="357"/>
      <c r="AS31" s="357"/>
      <c r="AT31" s="357"/>
      <c r="AU31" s="357"/>
      <c r="AV31" s="357"/>
      <c r="AW31" s="357"/>
      <c r="AX31" s="357"/>
      <c r="AY31" s="357"/>
      <c r="AZ31" s="357" t="str">
        <f>IF(VLOOKUP(AQ1,入力用!1:1048576,42,0)="土砂災害警戒区域","■土砂災害警戒区域","□土砂災害警戒区域")</f>
        <v>□土砂災害警戒区域</v>
      </c>
      <c r="BA31" s="357"/>
      <c r="BB31" s="357"/>
      <c r="BC31" s="357"/>
      <c r="BD31" s="357"/>
      <c r="BE31" s="357"/>
      <c r="BF31" s="357"/>
      <c r="BG31" s="357"/>
      <c r="BH31" s="357"/>
      <c r="BI31" s="357"/>
      <c r="BJ31" s="401"/>
      <c r="BK31" s="69"/>
      <c r="BL31" s="356" t="str">
        <f>IF(VLOOKUP(BL1,入力用!1:1048576,42,0)="土砂災害特別警戒区域","■土砂災害特別警戒区域","□土砂災害特別警戒区域")</f>
        <v>□土砂災害特別警戒区域</v>
      </c>
      <c r="BM31" s="357"/>
      <c r="BN31" s="357"/>
      <c r="BO31" s="357"/>
      <c r="BP31" s="357"/>
      <c r="BQ31" s="357"/>
      <c r="BR31" s="357"/>
      <c r="BS31" s="357"/>
      <c r="BT31" s="357"/>
      <c r="BU31" s="357" t="str">
        <f>IF(VLOOKUP(BL1,入力用!1:1048576,42,0)="土砂災害警戒区域","■土砂災害警戒区域","□土砂災害警戒区域")</f>
        <v>□土砂災害警戒区域</v>
      </c>
      <c r="BV31" s="357"/>
      <c r="BW31" s="357"/>
      <c r="BX31" s="357"/>
      <c r="BY31" s="357"/>
      <c r="BZ31" s="357"/>
      <c r="CA31" s="357"/>
      <c r="CB31" s="357"/>
      <c r="CC31" s="357"/>
      <c r="CD31" s="357"/>
      <c r="CE31" s="401"/>
      <c r="CF31" s="69"/>
      <c r="CG31" s="356" t="str">
        <f>IF(VLOOKUP(CG1,入力用!1:1048576,42,0)="土砂災害特別警戒区域","■土砂災害特別警戒区域","□土砂災害特別警戒区域")</f>
        <v>□土砂災害特別警戒区域</v>
      </c>
      <c r="CH31" s="357"/>
      <c r="CI31" s="357"/>
      <c r="CJ31" s="357"/>
      <c r="CK31" s="357"/>
      <c r="CL31" s="357"/>
      <c r="CM31" s="357"/>
      <c r="CN31" s="357"/>
      <c r="CO31" s="357"/>
      <c r="CP31" s="357" t="str">
        <f>IF(VLOOKUP(CG1,入力用!1:1048576,42,0)="土砂災害警戒区域","■土砂災害警戒区域","□土砂災害警戒区域")</f>
        <v>□土砂災害警戒区域</v>
      </c>
      <c r="CQ31" s="357"/>
      <c r="CR31" s="357"/>
      <c r="CS31" s="357"/>
      <c r="CT31" s="357"/>
      <c r="CU31" s="357"/>
      <c r="CV31" s="357"/>
      <c r="CW31" s="357"/>
      <c r="CX31" s="357"/>
      <c r="CY31" s="357"/>
      <c r="CZ31" s="401"/>
      <c r="DA31" s="69"/>
      <c r="DB31" s="356" t="str">
        <f>IF(VLOOKUP(DB1,入力用!1:1048576,42,0)="土砂災害特別警戒区域","■土砂災害特別警戒区域","□土砂災害特別警戒区域")</f>
        <v>□土砂災害特別警戒区域</v>
      </c>
      <c r="DC31" s="357"/>
      <c r="DD31" s="357"/>
      <c r="DE31" s="357"/>
      <c r="DF31" s="357"/>
      <c r="DG31" s="357"/>
      <c r="DH31" s="357"/>
      <c r="DI31" s="357"/>
      <c r="DJ31" s="357"/>
      <c r="DK31" s="357" t="str">
        <f>IF(VLOOKUP(DB1,入力用!1:1048576,42,0)="土砂災害警戒区域","■土砂災害警戒区域","□土砂災害警戒区域")</f>
        <v>□土砂災害警戒区域</v>
      </c>
      <c r="DL31" s="357"/>
      <c r="DM31" s="357"/>
      <c r="DN31" s="357"/>
      <c r="DO31" s="357"/>
      <c r="DP31" s="357"/>
      <c r="DQ31" s="357"/>
      <c r="DR31" s="357"/>
      <c r="DS31" s="357"/>
      <c r="DT31" s="357"/>
      <c r="DU31" s="401"/>
      <c r="DV31" s="69"/>
      <c r="DW31" s="356" t="str">
        <f>IF(VLOOKUP(DW1,入力用!1:1048576,42,0)="土砂災害特別警戒区域","■土砂災害特別警戒区域","□土砂災害特別警戒区域")</f>
        <v>□土砂災害特別警戒区域</v>
      </c>
      <c r="DX31" s="357"/>
      <c r="DY31" s="357"/>
      <c r="DZ31" s="357"/>
      <c r="EA31" s="357"/>
      <c r="EB31" s="357"/>
      <c r="EC31" s="357"/>
      <c r="ED31" s="357"/>
      <c r="EE31" s="357"/>
      <c r="EF31" s="357" t="str">
        <f>IF(VLOOKUP(DW1,入力用!1:1048576,42,0)="土砂災害警戒区域","■土砂災害警戒区域","□土砂災害警戒区域")</f>
        <v>□土砂災害警戒区域</v>
      </c>
      <c r="EG31" s="357"/>
      <c r="EH31" s="357"/>
      <c r="EI31" s="357"/>
      <c r="EJ31" s="357"/>
      <c r="EK31" s="357"/>
      <c r="EL31" s="357"/>
      <c r="EM31" s="357"/>
      <c r="EN31" s="357"/>
      <c r="EO31" s="357"/>
      <c r="EP31" s="401"/>
      <c r="EQ31" s="69"/>
      <c r="ER31" s="356" t="str">
        <f>IF(VLOOKUP(ER1,入力用!1:1048576,42,0)="土砂災害特別警戒区域","■土砂災害特別警戒区域","□土砂災害特別警戒区域")</f>
        <v>□土砂災害特別警戒区域</v>
      </c>
      <c r="ES31" s="357"/>
      <c r="ET31" s="357"/>
      <c r="EU31" s="357"/>
      <c r="EV31" s="357"/>
      <c r="EW31" s="357"/>
      <c r="EX31" s="357"/>
      <c r="EY31" s="357"/>
      <c r="EZ31" s="357"/>
      <c r="FA31" s="357" t="str">
        <f>IF(VLOOKUP(ER1,入力用!1:1048576,42,0)="土砂災害警戒区域","■土砂災害警戒区域","□土砂災害警戒区域")</f>
        <v>□土砂災害警戒区域</v>
      </c>
      <c r="FB31" s="357"/>
      <c r="FC31" s="357"/>
      <c r="FD31" s="357"/>
      <c r="FE31" s="357"/>
      <c r="FF31" s="357"/>
      <c r="FG31" s="357"/>
      <c r="FH31" s="357"/>
      <c r="FI31" s="357"/>
      <c r="FJ31" s="357"/>
      <c r="FK31" s="401"/>
      <c r="FL31" s="69"/>
      <c r="FM31" s="356" t="str">
        <f>IF(VLOOKUP(FM1,入力用!1:1048576,42,0)="土砂災害特別警戒区域","■土砂災害特別警戒区域","□土砂災害特別警戒区域")</f>
        <v>□土砂災害特別警戒区域</v>
      </c>
      <c r="FN31" s="357"/>
      <c r="FO31" s="357"/>
      <c r="FP31" s="357"/>
      <c r="FQ31" s="357"/>
      <c r="FR31" s="357"/>
      <c r="FS31" s="357"/>
      <c r="FT31" s="357"/>
      <c r="FU31" s="357"/>
      <c r="FV31" s="357" t="str">
        <f>IF(VLOOKUP(FM1,入力用!1:1048576,42,0)="土砂災害警戒区域","■土砂災害警戒区域","□土砂災害警戒区域")</f>
        <v>□土砂災害警戒区域</v>
      </c>
      <c r="FW31" s="357"/>
      <c r="FX31" s="357"/>
      <c r="FY31" s="357"/>
      <c r="FZ31" s="357"/>
      <c r="GA31" s="357"/>
      <c r="GB31" s="357"/>
      <c r="GC31" s="357"/>
      <c r="GD31" s="357"/>
      <c r="GE31" s="357"/>
      <c r="GF31" s="401"/>
      <c r="GG31" s="69"/>
      <c r="GH31" s="356" t="str">
        <f>IF(VLOOKUP(GH1,入力用!1:1048576,42,0)="土砂災害特別警戒区域","■土砂災害特別警戒区域","□土砂災害特別警戒区域")</f>
        <v>□土砂災害特別警戒区域</v>
      </c>
      <c r="GI31" s="357"/>
      <c r="GJ31" s="357"/>
      <c r="GK31" s="357"/>
      <c r="GL31" s="357"/>
      <c r="GM31" s="357"/>
      <c r="GN31" s="357"/>
      <c r="GO31" s="357"/>
      <c r="GP31" s="357"/>
      <c r="GQ31" s="357" t="str">
        <f>IF(VLOOKUP(GH1,入力用!1:1048576,42,0)="土砂災害警戒区域","■土砂災害警戒区域","□土砂災害警戒区域")</f>
        <v>□土砂災害警戒区域</v>
      </c>
      <c r="GR31" s="357"/>
      <c r="GS31" s="357"/>
      <c r="GT31" s="357"/>
      <c r="GU31" s="357"/>
      <c r="GV31" s="357"/>
      <c r="GW31" s="357"/>
      <c r="GX31" s="357"/>
      <c r="GY31" s="357"/>
      <c r="GZ31" s="357"/>
      <c r="HA31" s="401"/>
      <c r="HB31" s="69"/>
    </row>
    <row r="32" spans="1:210" s="84" customFormat="1" ht="24" customHeight="1">
      <c r="A32" s="344" t="s">
        <v>187</v>
      </c>
      <c r="B32" s="345"/>
      <c r="C32" s="345"/>
      <c r="D32" s="345"/>
      <c r="E32" s="345"/>
      <c r="F32" s="345"/>
      <c r="G32" s="345"/>
      <c r="H32" s="345"/>
      <c r="I32" s="345"/>
      <c r="J32" s="345"/>
      <c r="K32" s="345"/>
      <c r="L32" s="345"/>
      <c r="M32" s="345"/>
      <c r="N32" s="345"/>
      <c r="O32" s="345"/>
      <c r="P32" s="345"/>
      <c r="Q32" s="345"/>
      <c r="R32" s="345"/>
      <c r="S32" s="345"/>
      <c r="T32" s="345"/>
      <c r="U32" s="180"/>
      <c r="V32" s="344" t="s">
        <v>187</v>
      </c>
      <c r="W32" s="345"/>
      <c r="X32" s="345"/>
      <c r="Y32" s="345"/>
      <c r="Z32" s="345"/>
      <c r="AA32" s="345"/>
      <c r="AB32" s="345"/>
      <c r="AC32" s="345"/>
      <c r="AD32" s="345"/>
      <c r="AE32" s="345"/>
      <c r="AF32" s="345"/>
      <c r="AG32" s="345"/>
      <c r="AH32" s="345"/>
      <c r="AI32" s="345"/>
      <c r="AJ32" s="345"/>
      <c r="AK32" s="345"/>
      <c r="AL32" s="345"/>
      <c r="AM32" s="345"/>
      <c r="AN32" s="345"/>
      <c r="AO32" s="345"/>
      <c r="AP32" s="180"/>
      <c r="AQ32" s="344" t="s">
        <v>187</v>
      </c>
      <c r="AR32" s="345"/>
      <c r="AS32" s="345"/>
      <c r="AT32" s="345"/>
      <c r="AU32" s="345"/>
      <c r="AV32" s="345"/>
      <c r="AW32" s="345"/>
      <c r="AX32" s="345"/>
      <c r="AY32" s="345"/>
      <c r="AZ32" s="345"/>
      <c r="BA32" s="345"/>
      <c r="BB32" s="345"/>
      <c r="BC32" s="345"/>
      <c r="BD32" s="345"/>
      <c r="BE32" s="345"/>
      <c r="BF32" s="345"/>
      <c r="BG32" s="345"/>
      <c r="BH32" s="345"/>
      <c r="BI32" s="345"/>
      <c r="BJ32" s="345"/>
      <c r="BK32" s="180"/>
      <c r="BL32" s="344" t="s">
        <v>187</v>
      </c>
      <c r="BM32" s="345"/>
      <c r="BN32" s="345"/>
      <c r="BO32" s="345"/>
      <c r="BP32" s="345"/>
      <c r="BQ32" s="345"/>
      <c r="BR32" s="345"/>
      <c r="BS32" s="345"/>
      <c r="BT32" s="345"/>
      <c r="BU32" s="345"/>
      <c r="BV32" s="345"/>
      <c r="BW32" s="345"/>
      <c r="BX32" s="345"/>
      <c r="BY32" s="345"/>
      <c r="BZ32" s="345"/>
      <c r="CA32" s="345"/>
      <c r="CB32" s="345"/>
      <c r="CC32" s="345"/>
      <c r="CD32" s="345"/>
      <c r="CE32" s="345"/>
      <c r="CF32" s="180"/>
      <c r="CG32" s="344" t="s">
        <v>187</v>
      </c>
      <c r="CH32" s="345"/>
      <c r="CI32" s="345"/>
      <c r="CJ32" s="345"/>
      <c r="CK32" s="345"/>
      <c r="CL32" s="345"/>
      <c r="CM32" s="345"/>
      <c r="CN32" s="345"/>
      <c r="CO32" s="345"/>
      <c r="CP32" s="345"/>
      <c r="CQ32" s="345"/>
      <c r="CR32" s="345"/>
      <c r="CS32" s="345"/>
      <c r="CT32" s="345"/>
      <c r="CU32" s="345"/>
      <c r="CV32" s="345"/>
      <c r="CW32" s="345"/>
      <c r="CX32" s="345"/>
      <c r="CY32" s="345"/>
      <c r="CZ32" s="345"/>
      <c r="DA32" s="180"/>
      <c r="DB32" s="344" t="s">
        <v>187</v>
      </c>
      <c r="DC32" s="345"/>
      <c r="DD32" s="345"/>
      <c r="DE32" s="345"/>
      <c r="DF32" s="345"/>
      <c r="DG32" s="345"/>
      <c r="DH32" s="345"/>
      <c r="DI32" s="345"/>
      <c r="DJ32" s="345"/>
      <c r="DK32" s="345"/>
      <c r="DL32" s="345"/>
      <c r="DM32" s="345"/>
      <c r="DN32" s="345"/>
      <c r="DO32" s="345"/>
      <c r="DP32" s="345"/>
      <c r="DQ32" s="345"/>
      <c r="DR32" s="345"/>
      <c r="DS32" s="345"/>
      <c r="DT32" s="345"/>
      <c r="DU32" s="345"/>
      <c r="DV32" s="180"/>
      <c r="DW32" s="344" t="s">
        <v>187</v>
      </c>
      <c r="DX32" s="345"/>
      <c r="DY32" s="345"/>
      <c r="DZ32" s="345"/>
      <c r="EA32" s="345"/>
      <c r="EB32" s="345"/>
      <c r="EC32" s="345"/>
      <c r="ED32" s="345"/>
      <c r="EE32" s="345"/>
      <c r="EF32" s="345"/>
      <c r="EG32" s="345"/>
      <c r="EH32" s="345"/>
      <c r="EI32" s="345"/>
      <c r="EJ32" s="345"/>
      <c r="EK32" s="345"/>
      <c r="EL32" s="345"/>
      <c r="EM32" s="345"/>
      <c r="EN32" s="345"/>
      <c r="EO32" s="345"/>
      <c r="EP32" s="345"/>
      <c r="EQ32" s="180"/>
      <c r="ER32" s="344" t="s">
        <v>187</v>
      </c>
      <c r="ES32" s="345"/>
      <c r="ET32" s="345"/>
      <c r="EU32" s="345"/>
      <c r="EV32" s="345"/>
      <c r="EW32" s="345"/>
      <c r="EX32" s="345"/>
      <c r="EY32" s="345"/>
      <c r="EZ32" s="345"/>
      <c r="FA32" s="345"/>
      <c r="FB32" s="345"/>
      <c r="FC32" s="345"/>
      <c r="FD32" s="345"/>
      <c r="FE32" s="345"/>
      <c r="FF32" s="345"/>
      <c r="FG32" s="345"/>
      <c r="FH32" s="345"/>
      <c r="FI32" s="345"/>
      <c r="FJ32" s="345"/>
      <c r="FK32" s="345"/>
      <c r="FL32" s="180"/>
      <c r="FM32" s="344" t="s">
        <v>187</v>
      </c>
      <c r="FN32" s="345"/>
      <c r="FO32" s="345"/>
      <c r="FP32" s="345"/>
      <c r="FQ32" s="345"/>
      <c r="FR32" s="345"/>
      <c r="FS32" s="345"/>
      <c r="FT32" s="345"/>
      <c r="FU32" s="345"/>
      <c r="FV32" s="345"/>
      <c r="FW32" s="345"/>
      <c r="FX32" s="345"/>
      <c r="FY32" s="345"/>
      <c r="FZ32" s="345"/>
      <c r="GA32" s="345"/>
      <c r="GB32" s="345"/>
      <c r="GC32" s="345"/>
      <c r="GD32" s="345"/>
      <c r="GE32" s="345"/>
      <c r="GF32" s="345"/>
      <c r="GG32" s="180"/>
      <c r="GH32" s="344" t="s">
        <v>187</v>
      </c>
      <c r="GI32" s="345"/>
      <c r="GJ32" s="345"/>
      <c r="GK32" s="345"/>
      <c r="GL32" s="345"/>
      <c r="GM32" s="345"/>
      <c r="GN32" s="345"/>
      <c r="GO32" s="345"/>
      <c r="GP32" s="345"/>
      <c r="GQ32" s="345"/>
      <c r="GR32" s="345"/>
      <c r="GS32" s="345"/>
      <c r="GT32" s="345"/>
      <c r="GU32" s="345"/>
      <c r="GV32" s="345"/>
      <c r="GW32" s="345"/>
      <c r="GX32" s="345"/>
      <c r="GY32" s="345"/>
      <c r="GZ32" s="345"/>
      <c r="HA32" s="345"/>
      <c r="HB32" s="180"/>
    </row>
    <row r="33" spans="1:210" s="83" customFormat="1" ht="24.75" customHeight="1">
      <c r="A33" s="396" t="s">
        <v>91</v>
      </c>
      <c r="B33" s="397"/>
      <c r="C33" s="298"/>
      <c r="D33" s="398"/>
      <c r="E33" s="398"/>
      <c r="F33" s="398"/>
      <c r="G33" s="398"/>
      <c r="H33" s="107" t="str">
        <f>IF(VLOOKUP(A1,入力用!1:1048576,43,0)="有","■有","□有")</f>
        <v>□有</v>
      </c>
      <c r="I33" s="81" t="s">
        <v>188</v>
      </c>
      <c r="J33" s="173" t="str">
        <f>IF(VLOOKUP(A1,入力用!1:1048576,44,0)="","",VLOOKUP(A1,入力用!1:1048576,44,0))</f>
        <v/>
      </c>
      <c r="K33" s="309" t="s">
        <v>189</v>
      </c>
      <c r="L33" s="309"/>
      <c r="M33" s="172" t="s">
        <v>190</v>
      </c>
      <c r="N33" s="106" t="str">
        <f>IF(VLOOKUP(A1,入力用!1:1048576,43,0)="無","■無","□無")</f>
        <v>□無</v>
      </c>
      <c r="O33" s="399"/>
      <c r="P33" s="399"/>
      <c r="Q33" s="399"/>
      <c r="R33" s="399"/>
      <c r="S33" s="399"/>
      <c r="T33" s="400"/>
      <c r="U33" s="70"/>
      <c r="V33" s="396" t="s">
        <v>91</v>
      </c>
      <c r="W33" s="397"/>
      <c r="X33" s="298"/>
      <c r="Y33" s="398"/>
      <c r="Z33" s="398"/>
      <c r="AA33" s="398"/>
      <c r="AB33" s="398"/>
      <c r="AC33" s="107" t="str">
        <f>IF(VLOOKUP(V1,入力用!1:1048576,43,0)="有","■有","□有")</f>
        <v>□有</v>
      </c>
      <c r="AD33" s="81" t="s">
        <v>188</v>
      </c>
      <c r="AE33" s="173" t="str">
        <f>IF(VLOOKUP(V1,入力用!1:1048576,44,0)="","",VLOOKUP(V1,入力用!1:1048576,44,0))</f>
        <v/>
      </c>
      <c r="AF33" s="309" t="s">
        <v>189</v>
      </c>
      <c r="AG33" s="309"/>
      <c r="AH33" s="172" t="s">
        <v>190</v>
      </c>
      <c r="AI33" s="106" t="str">
        <f>IF(VLOOKUP(V1,入力用!1:1048576,43,0)="無","■無","□無")</f>
        <v>□無</v>
      </c>
      <c r="AJ33" s="399"/>
      <c r="AK33" s="399"/>
      <c r="AL33" s="399"/>
      <c r="AM33" s="399"/>
      <c r="AN33" s="399"/>
      <c r="AO33" s="400"/>
      <c r="AP33" s="70"/>
      <c r="AQ33" s="396" t="s">
        <v>91</v>
      </c>
      <c r="AR33" s="397"/>
      <c r="AS33" s="298"/>
      <c r="AT33" s="398"/>
      <c r="AU33" s="398"/>
      <c r="AV33" s="398"/>
      <c r="AW33" s="398"/>
      <c r="AX33" s="107" t="str">
        <f>IF(VLOOKUP(AQ1,入力用!1:1048576,43,0)="有","■有","□有")</f>
        <v>□有</v>
      </c>
      <c r="AY33" s="81" t="s">
        <v>188</v>
      </c>
      <c r="AZ33" s="173" t="str">
        <f>IF(VLOOKUP(AQ1,入力用!1:1048576,44,0)="","",VLOOKUP(AQ1,入力用!1:1048576,44,0))</f>
        <v/>
      </c>
      <c r="BA33" s="309" t="s">
        <v>189</v>
      </c>
      <c r="BB33" s="309"/>
      <c r="BC33" s="172" t="s">
        <v>190</v>
      </c>
      <c r="BD33" s="106" t="str">
        <f>IF(VLOOKUP(AQ1,入力用!1:1048576,43,0)="無","■無","□無")</f>
        <v>□無</v>
      </c>
      <c r="BE33" s="399"/>
      <c r="BF33" s="399"/>
      <c r="BG33" s="399"/>
      <c r="BH33" s="399"/>
      <c r="BI33" s="399"/>
      <c r="BJ33" s="400"/>
      <c r="BK33" s="70"/>
      <c r="BL33" s="396" t="s">
        <v>91</v>
      </c>
      <c r="BM33" s="397"/>
      <c r="BN33" s="298"/>
      <c r="BO33" s="398"/>
      <c r="BP33" s="398"/>
      <c r="BQ33" s="398"/>
      <c r="BR33" s="398"/>
      <c r="BS33" s="107" t="str">
        <f>IF(VLOOKUP(BL1,入力用!1:1048576,43,0)="有","■有","□有")</f>
        <v>□有</v>
      </c>
      <c r="BT33" s="81" t="s">
        <v>188</v>
      </c>
      <c r="BU33" s="173" t="str">
        <f>IF(VLOOKUP(BL1,入力用!1:1048576,44,0)="","",VLOOKUP(BL1,入力用!1:1048576,44,0))</f>
        <v/>
      </c>
      <c r="BV33" s="309" t="s">
        <v>189</v>
      </c>
      <c r="BW33" s="309"/>
      <c r="BX33" s="172" t="s">
        <v>190</v>
      </c>
      <c r="BY33" s="106" t="str">
        <f>IF(VLOOKUP(BL1,入力用!1:1048576,43,0)="無","■無","□無")</f>
        <v>□無</v>
      </c>
      <c r="BZ33" s="399"/>
      <c r="CA33" s="399"/>
      <c r="CB33" s="399"/>
      <c r="CC33" s="399"/>
      <c r="CD33" s="399"/>
      <c r="CE33" s="400"/>
      <c r="CF33" s="70"/>
      <c r="CG33" s="396" t="s">
        <v>91</v>
      </c>
      <c r="CH33" s="397"/>
      <c r="CI33" s="298"/>
      <c r="CJ33" s="398"/>
      <c r="CK33" s="398"/>
      <c r="CL33" s="398"/>
      <c r="CM33" s="398"/>
      <c r="CN33" s="107" t="str">
        <f>IF(VLOOKUP(CG1,入力用!1:1048576,43,0)="有","■有","□有")</f>
        <v>□有</v>
      </c>
      <c r="CO33" s="81" t="s">
        <v>188</v>
      </c>
      <c r="CP33" s="173" t="str">
        <f>IF(VLOOKUP(CG1,入力用!1:1048576,44,0)="","",VLOOKUP(CG1,入力用!1:1048576,44,0))</f>
        <v/>
      </c>
      <c r="CQ33" s="309" t="s">
        <v>189</v>
      </c>
      <c r="CR33" s="309"/>
      <c r="CS33" s="172" t="s">
        <v>190</v>
      </c>
      <c r="CT33" s="106" t="str">
        <f>IF(VLOOKUP(CG1,入力用!1:1048576,43,0)="無","■無","□無")</f>
        <v>□無</v>
      </c>
      <c r="CU33" s="399"/>
      <c r="CV33" s="399"/>
      <c r="CW33" s="399"/>
      <c r="CX33" s="399"/>
      <c r="CY33" s="399"/>
      <c r="CZ33" s="400"/>
      <c r="DA33" s="70"/>
      <c r="DB33" s="396" t="s">
        <v>91</v>
      </c>
      <c r="DC33" s="397"/>
      <c r="DD33" s="298"/>
      <c r="DE33" s="398"/>
      <c r="DF33" s="398"/>
      <c r="DG33" s="398"/>
      <c r="DH33" s="398"/>
      <c r="DI33" s="107" t="str">
        <f>IF(VLOOKUP(DB1,入力用!1:1048576,43,0)="有","■有","□有")</f>
        <v>□有</v>
      </c>
      <c r="DJ33" s="81" t="s">
        <v>188</v>
      </c>
      <c r="DK33" s="173" t="str">
        <f>IF(VLOOKUP(DB1,入力用!1:1048576,44,0)="","",VLOOKUP(DB1,入力用!1:1048576,44,0))</f>
        <v/>
      </c>
      <c r="DL33" s="309" t="s">
        <v>189</v>
      </c>
      <c r="DM33" s="309"/>
      <c r="DN33" s="172" t="s">
        <v>190</v>
      </c>
      <c r="DO33" s="106" t="str">
        <f>IF(VLOOKUP(DB1,入力用!1:1048576,43,0)="無","■無","□無")</f>
        <v>□無</v>
      </c>
      <c r="DP33" s="399"/>
      <c r="DQ33" s="399"/>
      <c r="DR33" s="399"/>
      <c r="DS33" s="399"/>
      <c r="DT33" s="399"/>
      <c r="DU33" s="400"/>
      <c r="DV33" s="70"/>
      <c r="DW33" s="396" t="s">
        <v>91</v>
      </c>
      <c r="DX33" s="397"/>
      <c r="DY33" s="298"/>
      <c r="DZ33" s="398"/>
      <c r="EA33" s="398"/>
      <c r="EB33" s="398"/>
      <c r="EC33" s="398"/>
      <c r="ED33" s="107" t="str">
        <f>IF(VLOOKUP(DW1,入力用!1:1048576,43,0)="有","■有","□有")</f>
        <v>□有</v>
      </c>
      <c r="EE33" s="81" t="s">
        <v>188</v>
      </c>
      <c r="EF33" s="173" t="str">
        <f>IF(VLOOKUP(DW1,入力用!1:1048576,44,0)="","",VLOOKUP(DW1,入力用!1:1048576,44,0))</f>
        <v/>
      </c>
      <c r="EG33" s="309" t="s">
        <v>189</v>
      </c>
      <c r="EH33" s="309"/>
      <c r="EI33" s="172" t="s">
        <v>190</v>
      </c>
      <c r="EJ33" s="106" t="str">
        <f>IF(VLOOKUP(DW1,入力用!1:1048576,43,0)="無","■無","□無")</f>
        <v>□無</v>
      </c>
      <c r="EK33" s="399"/>
      <c r="EL33" s="399"/>
      <c r="EM33" s="399"/>
      <c r="EN33" s="399"/>
      <c r="EO33" s="399"/>
      <c r="EP33" s="400"/>
      <c r="EQ33" s="70"/>
      <c r="ER33" s="396" t="s">
        <v>91</v>
      </c>
      <c r="ES33" s="397"/>
      <c r="ET33" s="298"/>
      <c r="EU33" s="398"/>
      <c r="EV33" s="398"/>
      <c r="EW33" s="398"/>
      <c r="EX33" s="398"/>
      <c r="EY33" s="107" t="str">
        <f>IF(VLOOKUP(ER1,入力用!1:1048576,43,0)="有","■有","□有")</f>
        <v>□有</v>
      </c>
      <c r="EZ33" s="81" t="s">
        <v>188</v>
      </c>
      <c r="FA33" s="173" t="str">
        <f>IF(VLOOKUP(ER1,入力用!1:1048576,44,0)="","",VLOOKUP(ER1,入力用!1:1048576,44,0))</f>
        <v/>
      </c>
      <c r="FB33" s="309" t="s">
        <v>189</v>
      </c>
      <c r="FC33" s="309"/>
      <c r="FD33" s="172" t="s">
        <v>190</v>
      </c>
      <c r="FE33" s="106" t="str">
        <f>IF(VLOOKUP(ER1,入力用!1:1048576,43,0)="無","■無","□無")</f>
        <v>□無</v>
      </c>
      <c r="FF33" s="399"/>
      <c r="FG33" s="399"/>
      <c r="FH33" s="399"/>
      <c r="FI33" s="399"/>
      <c r="FJ33" s="399"/>
      <c r="FK33" s="400"/>
      <c r="FL33" s="70"/>
      <c r="FM33" s="396" t="s">
        <v>91</v>
      </c>
      <c r="FN33" s="397"/>
      <c r="FO33" s="298"/>
      <c r="FP33" s="398"/>
      <c r="FQ33" s="398"/>
      <c r="FR33" s="398"/>
      <c r="FS33" s="398"/>
      <c r="FT33" s="107" t="str">
        <f>IF(VLOOKUP(FM1,入力用!1:1048576,43,0)="有","■有","□有")</f>
        <v>□有</v>
      </c>
      <c r="FU33" s="81" t="s">
        <v>188</v>
      </c>
      <c r="FV33" s="173" t="str">
        <f>IF(VLOOKUP(FM1,入力用!1:1048576,44,0)="","",VLOOKUP(FM1,入力用!1:1048576,44,0))</f>
        <v/>
      </c>
      <c r="FW33" s="309" t="s">
        <v>189</v>
      </c>
      <c r="FX33" s="309"/>
      <c r="FY33" s="172" t="s">
        <v>190</v>
      </c>
      <c r="FZ33" s="106" t="str">
        <f>IF(VLOOKUP(FM1,入力用!1:1048576,43,0)="無","■無","□無")</f>
        <v>□無</v>
      </c>
      <c r="GA33" s="399"/>
      <c r="GB33" s="399"/>
      <c r="GC33" s="399"/>
      <c r="GD33" s="399"/>
      <c r="GE33" s="399"/>
      <c r="GF33" s="400"/>
      <c r="GG33" s="70"/>
      <c r="GH33" s="396" t="s">
        <v>91</v>
      </c>
      <c r="GI33" s="397"/>
      <c r="GJ33" s="298"/>
      <c r="GK33" s="398"/>
      <c r="GL33" s="398"/>
      <c r="GM33" s="398"/>
      <c r="GN33" s="398"/>
      <c r="GO33" s="107" t="str">
        <f>IF(VLOOKUP(GH1,入力用!1:1048576,43,0)="有","■有","□有")</f>
        <v>□有</v>
      </c>
      <c r="GP33" s="81" t="s">
        <v>188</v>
      </c>
      <c r="GQ33" s="173" t="str">
        <f>IF(VLOOKUP(GH1,入力用!1:1048576,44,0)="","",VLOOKUP(GH1,入力用!1:1048576,44,0))</f>
        <v/>
      </c>
      <c r="GR33" s="309" t="s">
        <v>189</v>
      </c>
      <c r="GS33" s="309"/>
      <c r="GT33" s="172" t="s">
        <v>190</v>
      </c>
      <c r="GU33" s="106" t="str">
        <f>IF(VLOOKUP(GH1,入力用!1:1048576,43,0)="無","■無","□無")</f>
        <v>□無</v>
      </c>
      <c r="GV33" s="399"/>
      <c r="GW33" s="399"/>
      <c r="GX33" s="399"/>
      <c r="GY33" s="399"/>
      <c r="GZ33" s="399"/>
      <c r="HA33" s="400"/>
      <c r="HB33" s="70"/>
    </row>
    <row r="34" spans="1:210" s="83" customFormat="1" ht="24.75" customHeight="1">
      <c r="A34" s="405" t="s">
        <v>143</v>
      </c>
      <c r="B34" s="406"/>
      <c r="C34" s="407" t="s">
        <v>193</v>
      </c>
      <c r="D34" s="407"/>
      <c r="E34" s="407"/>
      <c r="F34" s="407" t="str">
        <f>IF(VLOOKUP(A1,入力用!1:1048576,45,0)="","",VLOOKUP(A1,入力用!1:1048576,45,0))</f>
        <v/>
      </c>
      <c r="G34" s="407"/>
      <c r="H34" s="407"/>
      <c r="I34" s="407"/>
      <c r="J34" s="178" t="s">
        <v>191</v>
      </c>
      <c r="K34" s="407" t="str">
        <f>IF(VLOOKUP(A1,入力用!1:1048576,46,0)="","",VLOOKUP(A1,入力用!1:1048576,46,0))</f>
        <v/>
      </c>
      <c r="L34" s="407"/>
      <c r="M34" s="407"/>
      <c r="N34" s="407" t="s">
        <v>192</v>
      </c>
      <c r="O34" s="407"/>
      <c r="P34" s="407" t="str">
        <f>IF(VLOOKUP(A1,入力用!1:1048576,47,0)="","",VLOOKUP(A1,入力用!1:1048576,47,0))</f>
        <v/>
      </c>
      <c r="Q34" s="407"/>
      <c r="R34" s="407"/>
      <c r="S34" s="407"/>
      <c r="T34" s="407"/>
      <c r="U34" s="180"/>
      <c r="V34" s="405" t="s">
        <v>143</v>
      </c>
      <c r="W34" s="406"/>
      <c r="X34" s="407" t="s">
        <v>193</v>
      </c>
      <c r="Y34" s="407"/>
      <c r="Z34" s="407"/>
      <c r="AA34" s="407" t="str">
        <f>IF(VLOOKUP(V1,入力用!1:1048576,45,0)="","",VLOOKUP(V1,入力用!1:1048576,45,0))</f>
        <v/>
      </c>
      <c r="AB34" s="407"/>
      <c r="AC34" s="407"/>
      <c r="AD34" s="407"/>
      <c r="AE34" s="178" t="s">
        <v>191</v>
      </c>
      <c r="AF34" s="407" t="str">
        <f>IF(VLOOKUP(V1,入力用!1:1048576,46,0)="","",VLOOKUP(V1,入力用!1:1048576,46,0))</f>
        <v/>
      </c>
      <c r="AG34" s="407"/>
      <c r="AH34" s="407"/>
      <c r="AI34" s="407" t="s">
        <v>192</v>
      </c>
      <c r="AJ34" s="407"/>
      <c r="AK34" s="407" t="str">
        <f>IF(VLOOKUP(V1,入力用!1:1048576,47,0)="","",VLOOKUP(V1,入力用!1:1048576,47,0))</f>
        <v/>
      </c>
      <c r="AL34" s="407"/>
      <c r="AM34" s="407"/>
      <c r="AN34" s="407"/>
      <c r="AO34" s="407"/>
      <c r="AP34" s="180"/>
      <c r="AQ34" s="405" t="s">
        <v>143</v>
      </c>
      <c r="AR34" s="406"/>
      <c r="AS34" s="407" t="s">
        <v>193</v>
      </c>
      <c r="AT34" s="407"/>
      <c r="AU34" s="407"/>
      <c r="AV34" s="407" t="str">
        <f>IF(VLOOKUP(AQ1,入力用!1:1048576,45,0)="","",VLOOKUP(AQ1,入力用!1:1048576,45,0))</f>
        <v/>
      </c>
      <c r="AW34" s="407"/>
      <c r="AX34" s="407"/>
      <c r="AY34" s="407"/>
      <c r="AZ34" s="178" t="s">
        <v>191</v>
      </c>
      <c r="BA34" s="407" t="str">
        <f>IF(VLOOKUP(AQ1,入力用!1:1048576,46,0)="","",VLOOKUP(AQ1,入力用!1:1048576,46,0))</f>
        <v/>
      </c>
      <c r="BB34" s="407"/>
      <c r="BC34" s="407"/>
      <c r="BD34" s="407" t="s">
        <v>192</v>
      </c>
      <c r="BE34" s="407"/>
      <c r="BF34" s="407" t="str">
        <f>IF(VLOOKUP(AQ1,入力用!1:1048576,47,0)="","",VLOOKUP(AQ1,入力用!1:1048576,47,0))</f>
        <v/>
      </c>
      <c r="BG34" s="407"/>
      <c r="BH34" s="407"/>
      <c r="BI34" s="407"/>
      <c r="BJ34" s="407"/>
      <c r="BK34" s="180"/>
      <c r="BL34" s="405" t="s">
        <v>143</v>
      </c>
      <c r="BM34" s="406"/>
      <c r="BN34" s="407" t="s">
        <v>193</v>
      </c>
      <c r="BO34" s="407"/>
      <c r="BP34" s="407"/>
      <c r="BQ34" s="407" t="str">
        <f>IF(VLOOKUP(BL1,入力用!1:1048576,45,0)="","",VLOOKUP(BL1,入力用!1:1048576,45,0))</f>
        <v/>
      </c>
      <c r="BR34" s="407"/>
      <c r="BS34" s="407"/>
      <c r="BT34" s="407"/>
      <c r="BU34" s="178" t="s">
        <v>191</v>
      </c>
      <c r="BV34" s="407" t="str">
        <f>IF(VLOOKUP(BL1,入力用!1:1048576,46,0)="","",VLOOKUP(BL1,入力用!1:1048576,46,0))</f>
        <v/>
      </c>
      <c r="BW34" s="407"/>
      <c r="BX34" s="407"/>
      <c r="BY34" s="407" t="s">
        <v>192</v>
      </c>
      <c r="BZ34" s="407"/>
      <c r="CA34" s="407" t="str">
        <f>IF(VLOOKUP(BL1,入力用!1:1048576,47,0)="","",VLOOKUP(BL1,入力用!1:1048576,47,0))</f>
        <v/>
      </c>
      <c r="CB34" s="407"/>
      <c r="CC34" s="407"/>
      <c r="CD34" s="407"/>
      <c r="CE34" s="407"/>
      <c r="CF34" s="180"/>
      <c r="CG34" s="405" t="s">
        <v>143</v>
      </c>
      <c r="CH34" s="406"/>
      <c r="CI34" s="407" t="s">
        <v>193</v>
      </c>
      <c r="CJ34" s="407"/>
      <c r="CK34" s="407"/>
      <c r="CL34" s="407" t="str">
        <f>IF(VLOOKUP(CG1,入力用!1:1048576,45,0)="","",VLOOKUP(CG1,入力用!1:1048576,45,0))</f>
        <v/>
      </c>
      <c r="CM34" s="407"/>
      <c r="CN34" s="407"/>
      <c r="CO34" s="407"/>
      <c r="CP34" s="178" t="s">
        <v>191</v>
      </c>
      <c r="CQ34" s="407" t="str">
        <f>IF(VLOOKUP(CG1,入力用!1:1048576,46,0)="","",VLOOKUP(CG1,入力用!1:1048576,46,0))</f>
        <v/>
      </c>
      <c r="CR34" s="407"/>
      <c r="CS34" s="407"/>
      <c r="CT34" s="407" t="s">
        <v>192</v>
      </c>
      <c r="CU34" s="407"/>
      <c r="CV34" s="407" t="str">
        <f>IF(VLOOKUP(CG1,入力用!1:1048576,47,0)="","",VLOOKUP(CG1,入力用!1:1048576,47,0))</f>
        <v/>
      </c>
      <c r="CW34" s="407"/>
      <c r="CX34" s="407"/>
      <c r="CY34" s="407"/>
      <c r="CZ34" s="407"/>
      <c r="DA34" s="180"/>
      <c r="DB34" s="405" t="s">
        <v>143</v>
      </c>
      <c r="DC34" s="406"/>
      <c r="DD34" s="407" t="s">
        <v>193</v>
      </c>
      <c r="DE34" s="407"/>
      <c r="DF34" s="407"/>
      <c r="DG34" s="407" t="str">
        <f>IF(VLOOKUP(DB1,入力用!1:1048576,45,0)="","",VLOOKUP(DB1,入力用!1:1048576,45,0))</f>
        <v/>
      </c>
      <c r="DH34" s="407"/>
      <c r="DI34" s="407"/>
      <c r="DJ34" s="407"/>
      <c r="DK34" s="178" t="s">
        <v>191</v>
      </c>
      <c r="DL34" s="407" t="str">
        <f>IF(VLOOKUP(DB1,入力用!1:1048576,46,0)="","",VLOOKUP(DB1,入力用!1:1048576,46,0))</f>
        <v/>
      </c>
      <c r="DM34" s="407"/>
      <c r="DN34" s="407"/>
      <c r="DO34" s="407" t="s">
        <v>192</v>
      </c>
      <c r="DP34" s="407"/>
      <c r="DQ34" s="407" t="str">
        <f>IF(VLOOKUP(DB1,入力用!1:1048576,47,0)="","",VLOOKUP(DB1,入力用!1:1048576,47,0))</f>
        <v/>
      </c>
      <c r="DR34" s="407"/>
      <c r="DS34" s="407"/>
      <c r="DT34" s="407"/>
      <c r="DU34" s="407"/>
      <c r="DV34" s="180"/>
      <c r="DW34" s="405" t="s">
        <v>143</v>
      </c>
      <c r="DX34" s="406"/>
      <c r="DY34" s="407" t="s">
        <v>193</v>
      </c>
      <c r="DZ34" s="407"/>
      <c r="EA34" s="407"/>
      <c r="EB34" s="407" t="str">
        <f>IF(VLOOKUP(DW1,入力用!1:1048576,45,0)="","",VLOOKUP(DW1,入力用!1:1048576,45,0))</f>
        <v/>
      </c>
      <c r="EC34" s="407"/>
      <c r="ED34" s="407"/>
      <c r="EE34" s="407"/>
      <c r="EF34" s="178" t="s">
        <v>191</v>
      </c>
      <c r="EG34" s="407" t="str">
        <f>IF(VLOOKUP(DW1,入力用!1:1048576,46,0)="","",VLOOKUP(DW1,入力用!1:1048576,46,0))</f>
        <v/>
      </c>
      <c r="EH34" s="407"/>
      <c r="EI34" s="407"/>
      <c r="EJ34" s="407" t="s">
        <v>192</v>
      </c>
      <c r="EK34" s="407"/>
      <c r="EL34" s="407" t="str">
        <f>IF(VLOOKUP(DW1,入力用!1:1048576,47,0)="","",VLOOKUP(DW1,入力用!1:1048576,47,0))</f>
        <v/>
      </c>
      <c r="EM34" s="407"/>
      <c r="EN34" s="407"/>
      <c r="EO34" s="407"/>
      <c r="EP34" s="407"/>
      <c r="EQ34" s="180"/>
      <c r="ER34" s="405" t="s">
        <v>143</v>
      </c>
      <c r="ES34" s="406"/>
      <c r="ET34" s="407" t="s">
        <v>193</v>
      </c>
      <c r="EU34" s="407"/>
      <c r="EV34" s="407"/>
      <c r="EW34" s="407" t="str">
        <f>IF(VLOOKUP(ER1,入力用!1:1048576,45,0)="","",VLOOKUP(ER1,入力用!1:1048576,45,0))</f>
        <v/>
      </c>
      <c r="EX34" s="407"/>
      <c r="EY34" s="407"/>
      <c r="EZ34" s="407"/>
      <c r="FA34" s="178" t="s">
        <v>191</v>
      </c>
      <c r="FB34" s="407" t="str">
        <f>IF(VLOOKUP(ER1,入力用!1:1048576,46,0)="","",VLOOKUP(ER1,入力用!1:1048576,46,0))</f>
        <v/>
      </c>
      <c r="FC34" s="407"/>
      <c r="FD34" s="407"/>
      <c r="FE34" s="407" t="s">
        <v>192</v>
      </c>
      <c r="FF34" s="407"/>
      <c r="FG34" s="407" t="str">
        <f>IF(VLOOKUP(ER1,入力用!1:1048576,47,0)="","",VLOOKUP(ER1,入力用!1:1048576,47,0))</f>
        <v/>
      </c>
      <c r="FH34" s="407"/>
      <c r="FI34" s="407"/>
      <c r="FJ34" s="407"/>
      <c r="FK34" s="407"/>
      <c r="FL34" s="180"/>
      <c r="FM34" s="405" t="s">
        <v>143</v>
      </c>
      <c r="FN34" s="406"/>
      <c r="FO34" s="407" t="s">
        <v>193</v>
      </c>
      <c r="FP34" s="407"/>
      <c r="FQ34" s="407"/>
      <c r="FR34" s="407" t="str">
        <f>IF(VLOOKUP(FM1,入力用!1:1048576,45,0)="","",VLOOKUP(FM1,入力用!1:1048576,45,0))</f>
        <v/>
      </c>
      <c r="FS34" s="407"/>
      <c r="FT34" s="407"/>
      <c r="FU34" s="407"/>
      <c r="FV34" s="178" t="s">
        <v>191</v>
      </c>
      <c r="FW34" s="407" t="str">
        <f>IF(VLOOKUP(FM1,入力用!1:1048576,46,0)="","",VLOOKUP(FM1,入力用!1:1048576,46,0))</f>
        <v/>
      </c>
      <c r="FX34" s="407"/>
      <c r="FY34" s="407"/>
      <c r="FZ34" s="407" t="s">
        <v>192</v>
      </c>
      <c r="GA34" s="407"/>
      <c r="GB34" s="407" t="str">
        <f>IF(VLOOKUP(FM1,入力用!1:1048576,47,0)="","",VLOOKUP(FM1,入力用!1:1048576,47,0))</f>
        <v/>
      </c>
      <c r="GC34" s="407"/>
      <c r="GD34" s="407"/>
      <c r="GE34" s="407"/>
      <c r="GF34" s="407"/>
      <c r="GG34" s="180"/>
      <c r="GH34" s="405" t="s">
        <v>143</v>
      </c>
      <c r="GI34" s="406"/>
      <c r="GJ34" s="407" t="s">
        <v>193</v>
      </c>
      <c r="GK34" s="407"/>
      <c r="GL34" s="407"/>
      <c r="GM34" s="407" t="str">
        <f>IF(VLOOKUP(GH1,入力用!1:1048576,45,0)="","",VLOOKUP(GH1,入力用!1:1048576,45,0))</f>
        <v/>
      </c>
      <c r="GN34" s="407"/>
      <c r="GO34" s="407"/>
      <c r="GP34" s="407"/>
      <c r="GQ34" s="178" t="s">
        <v>191</v>
      </c>
      <c r="GR34" s="407" t="str">
        <f>IF(VLOOKUP(GH1,入力用!1:1048576,46,0)="","",VLOOKUP(GH1,入力用!1:1048576,46,0))</f>
        <v/>
      </c>
      <c r="GS34" s="407"/>
      <c r="GT34" s="407"/>
      <c r="GU34" s="407" t="s">
        <v>192</v>
      </c>
      <c r="GV34" s="407"/>
      <c r="GW34" s="407" t="str">
        <f>IF(VLOOKUP(GH1,入力用!1:1048576,47,0)="","",VLOOKUP(GH1,入力用!1:1048576,47,0))</f>
        <v/>
      </c>
      <c r="GX34" s="407"/>
      <c r="GY34" s="407"/>
      <c r="GZ34" s="407"/>
      <c r="HA34" s="407"/>
      <c r="HB34" s="180"/>
    </row>
    <row r="35" spans="1:210" s="83" customFormat="1" ht="24.75" customHeight="1">
      <c r="A35" s="405" t="s">
        <v>144</v>
      </c>
      <c r="B35" s="406"/>
      <c r="C35" s="407" t="s">
        <v>193</v>
      </c>
      <c r="D35" s="407"/>
      <c r="E35" s="407"/>
      <c r="F35" s="407" t="str">
        <f>IF(VLOOKUP(A1,入力用!1:1048576,48,0)="","",VLOOKUP(A1,入力用!1:1048576,48,0))</f>
        <v/>
      </c>
      <c r="G35" s="407"/>
      <c r="H35" s="407"/>
      <c r="I35" s="407"/>
      <c r="J35" s="174" t="s">
        <v>191</v>
      </c>
      <c r="K35" s="408" t="str">
        <f>IF(VLOOKUP(A1,入力用!1:1048576,49,0)="","",VLOOKUP(A1,入力用!1:1048576,49,0))</f>
        <v/>
      </c>
      <c r="L35" s="408"/>
      <c r="M35" s="408"/>
      <c r="N35" s="407" t="s">
        <v>192</v>
      </c>
      <c r="O35" s="407"/>
      <c r="P35" s="408" t="str">
        <f>IF(VLOOKUP(A1,入力用!1:1048576,50,0)="","",VLOOKUP(A1,入力用!1:1048576,50,0))</f>
        <v/>
      </c>
      <c r="Q35" s="408"/>
      <c r="R35" s="408"/>
      <c r="S35" s="408"/>
      <c r="T35" s="408"/>
      <c r="U35" s="180"/>
      <c r="V35" s="405" t="s">
        <v>144</v>
      </c>
      <c r="W35" s="406"/>
      <c r="X35" s="407" t="s">
        <v>193</v>
      </c>
      <c r="Y35" s="407"/>
      <c r="Z35" s="407"/>
      <c r="AA35" s="407" t="str">
        <f>IF(VLOOKUP(V1,入力用!1:1048576,48,0)="","",VLOOKUP(V1,入力用!1:1048576,48,0))</f>
        <v/>
      </c>
      <c r="AB35" s="407"/>
      <c r="AC35" s="407"/>
      <c r="AD35" s="407"/>
      <c r="AE35" s="174" t="s">
        <v>191</v>
      </c>
      <c r="AF35" s="408" t="str">
        <f>IF(VLOOKUP(V1,入力用!1:1048576,49,0)="","",VLOOKUP(V1,入力用!1:1048576,49,0))</f>
        <v/>
      </c>
      <c r="AG35" s="408"/>
      <c r="AH35" s="408"/>
      <c r="AI35" s="407" t="s">
        <v>192</v>
      </c>
      <c r="AJ35" s="407"/>
      <c r="AK35" s="408" t="str">
        <f>IF(VLOOKUP(V1,入力用!1:1048576,50,0)="","",VLOOKUP(V1,入力用!1:1048576,50,0))</f>
        <v/>
      </c>
      <c r="AL35" s="408"/>
      <c r="AM35" s="408"/>
      <c r="AN35" s="408"/>
      <c r="AO35" s="408"/>
      <c r="AP35" s="180"/>
      <c r="AQ35" s="405" t="s">
        <v>144</v>
      </c>
      <c r="AR35" s="406"/>
      <c r="AS35" s="407" t="s">
        <v>193</v>
      </c>
      <c r="AT35" s="407"/>
      <c r="AU35" s="407"/>
      <c r="AV35" s="407" t="str">
        <f>IF(VLOOKUP(AQ1,入力用!1:1048576,48,0)="","",VLOOKUP(AQ1,入力用!1:1048576,48,0))</f>
        <v/>
      </c>
      <c r="AW35" s="407"/>
      <c r="AX35" s="407"/>
      <c r="AY35" s="407"/>
      <c r="AZ35" s="174" t="s">
        <v>191</v>
      </c>
      <c r="BA35" s="408" t="str">
        <f>IF(VLOOKUP(AQ1,入力用!1:1048576,49,0)="","",VLOOKUP(AQ1,入力用!1:1048576,49,0))</f>
        <v/>
      </c>
      <c r="BB35" s="408"/>
      <c r="BC35" s="408"/>
      <c r="BD35" s="407" t="s">
        <v>192</v>
      </c>
      <c r="BE35" s="407"/>
      <c r="BF35" s="408" t="str">
        <f>IF(VLOOKUP(AQ1,入力用!1:1048576,50,0)="","",VLOOKUP(AQ1,入力用!1:1048576,50,0))</f>
        <v/>
      </c>
      <c r="BG35" s="408"/>
      <c r="BH35" s="408"/>
      <c r="BI35" s="408"/>
      <c r="BJ35" s="408"/>
      <c r="BK35" s="180"/>
      <c r="BL35" s="405" t="s">
        <v>144</v>
      </c>
      <c r="BM35" s="406"/>
      <c r="BN35" s="407" t="s">
        <v>193</v>
      </c>
      <c r="BO35" s="407"/>
      <c r="BP35" s="407"/>
      <c r="BQ35" s="407" t="str">
        <f>IF(VLOOKUP(BL1,入力用!1:1048576,48,0)="","",VLOOKUP(BL1,入力用!1:1048576,48,0))</f>
        <v/>
      </c>
      <c r="BR35" s="407"/>
      <c r="BS35" s="407"/>
      <c r="BT35" s="407"/>
      <c r="BU35" s="174" t="s">
        <v>191</v>
      </c>
      <c r="BV35" s="408" t="str">
        <f>IF(VLOOKUP(BL1,入力用!1:1048576,49,0)="","",VLOOKUP(BL1,入力用!1:1048576,49,0))</f>
        <v/>
      </c>
      <c r="BW35" s="408"/>
      <c r="BX35" s="408"/>
      <c r="BY35" s="407" t="s">
        <v>192</v>
      </c>
      <c r="BZ35" s="407"/>
      <c r="CA35" s="408" t="str">
        <f>IF(VLOOKUP(BL1,入力用!1:1048576,50,0)="","",VLOOKUP(BL1,入力用!1:1048576,50,0))</f>
        <v/>
      </c>
      <c r="CB35" s="408"/>
      <c r="CC35" s="408"/>
      <c r="CD35" s="408"/>
      <c r="CE35" s="408"/>
      <c r="CF35" s="180"/>
      <c r="CG35" s="405" t="s">
        <v>144</v>
      </c>
      <c r="CH35" s="406"/>
      <c r="CI35" s="407" t="s">
        <v>193</v>
      </c>
      <c r="CJ35" s="407"/>
      <c r="CK35" s="407"/>
      <c r="CL35" s="407" t="str">
        <f>IF(VLOOKUP(CG1,入力用!1:1048576,48,0)="","",VLOOKUP(CG1,入力用!1:1048576,48,0))</f>
        <v/>
      </c>
      <c r="CM35" s="407"/>
      <c r="CN35" s="407"/>
      <c r="CO35" s="407"/>
      <c r="CP35" s="174" t="s">
        <v>191</v>
      </c>
      <c r="CQ35" s="408" t="str">
        <f>IF(VLOOKUP(CG1,入力用!1:1048576,49,0)="","",VLOOKUP(CG1,入力用!1:1048576,49,0))</f>
        <v/>
      </c>
      <c r="CR35" s="408"/>
      <c r="CS35" s="408"/>
      <c r="CT35" s="407" t="s">
        <v>192</v>
      </c>
      <c r="CU35" s="407"/>
      <c r="CV35" s="408" t="str">
        <f>IF(VLOOKUP(CG1,入力用!1:1048576,50,0)="","",VLOOKUP(CG1,入力用!1:1048576,50,0))</f>
        <v/>
      </c>
      <c r="CW35" s="408"/>
      <c r="CX35" s="408"/>
      <c r="CY35" s="408"/>
      <c r="CZ35" s="408"/>
      <c r="DA35" s="180"/>
      <c r="DB35" s="405" t="s">
        <v>144</v>
      </c>
      <c r="DC35" s="406"/>
      <c r="DD35" s="407" t="s">
        <v>193</v>
      </c>
      <c r="DE35" s="407"/>
      <c r="DF35" s="407"/>
      <c r="DG35" s="407" t="str">
        <f>IF(VLOOKUP(DB1,入力用!1:1048576,48,0)="","",VLOOKUP(DB1,入力用!1:1048576,48,0))</f>
        <v/>
      </c>
      <c r="DH35" s="407"/>
      <c r="DI35" s="407"/>
      <c r="DJ35" s="407"/>
      <c r="DK35" s="174" t="s">
        <v>191</v>
      </c>
      <c r="DL35" s="408" t="str">
        <f>IF(VLOOKUP(DB1,入力用!1:1048576,49,0)="","",VLOOKUP(DB1,入力用!1:1048576,49,0))</f>
        <v/>
      </c>
      <c r="DM35" s="408"/>
      <c r="DN35" s="408"/>
      <c r="DO35" s="407" t="s">
        <v>192</v>
      </c>
      <c r="DP35" s="407"/>
      <c r="DQ35" s="408" t="str">
        <f>IF(VLOOKUP(DB1,入力用!1:1048576,50,0)="","",VLOOKUP(DB1,入力用!1:1048576,50,0))</f>
        <v/>
      </c>
      <c r="DR35" s="408"/>
      <c r="DS35" s="408"/>
      <c r="DT35" s="408"/>
      <c r="DU35" s="408"/>
      <c r="DV35" s="180"/>
      <c r="DW35" s="405" t="s">
        <v>144</v>
      </c>
      <c r="DX35" s="406"/>
      <c r="DY35" s="407" t="s">
        <v>193</v>
      </c>
      <c r="DZ35" s="407"/>
      <c r="EA35" s="407"/>
      <c r="EB35" s="407" t="str">
        <f>IF(VLOOKUP(DW1,入力用!1:1048576,48,0)="","",VLOOKUP(DW1,入力用!1:1048576,48,0))</f>
        <v/>
      </c>
      <c r="EC35" s="407"/>
      <c r="ED35" s="407"/>
      <c r="EE35" s="407"/>
      <c r="EF35" s="174" t="s">
        <v>191</v>
      </c>
      <c r="EG35" s="408" t="str">
        <f>IF(VLOOKUP(DW1,入力用!1:1048576,49,0)="","",VLOOKUP(DW1,入力用!1:1048576,49,0))</f>
        <v/>
      </c>
      <c r="EH35" s="408"/>
      <c r="EI35" s="408"/>
      <c r="EJ35" s="407" t="s">
        <v>192</v>
      </c>
      <c r="EK35" s="407"/>
      <c r="EL35" s="408" t="str">
        <f>IF(VLOOKUP(DW1,入力用!1:1048576,50,0)="","",VLOOKUP(DW1,入力用!1:1048576,50,0))</f>
        <v/>
      </c>
      <c r="EM35" s="408"/>
      <c r="EN35" s="408"/>
      <c r="EO35" s="408"/>
      <c r="EP35" s="408"/>
      <c r="EQ35" s="180"/>
      <c r="ER35" s="405" t="s">
        <v>144</v>
      </c>
      <c r="ES35" s="406"/>
      <c r="ET35" s="407" t="s">
        <v>193</v>
      </c>
      <c r="EU35" s="407"/>
      <c r="EV35" s="407"/>
      <c r="EW35" s="407" t="str">
        <f>IF(VLOOKUP(ER1,入力用!1:1048576,48,0)="","",VLOOKUP(ER1,入力用!1:1048576,48,0))</f>
        <v/>
      </c>
      <c r="EX35" s="407"/>
      <c r="EY35" s="407"/>
      <c r="EZ35" s="407"/>
      <c r="FA35" s="174" t="s">
        <v>191</v>
      </c>
      <c r="FB35" s="408" t="str">
        <f>IF(VLOOKUP(ER1,入力用!1:1048576,49,0)="","",VLOOKUP(ER1,入力用!1:1048576,49,0))</f>
        <v/>
      </c>
      <c r="FC35" s="408"/>
      <c r="FD35" s="408"/>
      <c r="FE35" s="407" t="s">
        <v>192</v>
      </c>
      <c r="FF35" s="407"/>
      <c r="FG35" s="408" t="str">
        <f>IF(VLOOKUP(ER1,入力用!1:1048576,50,0)="","",VLOOKUP(ER1,入力用!1:1048576,50,0))</f>
        <v/>
      </c>
      <c r="FH35" s="408"/>
      <c r="FI35" s="408"/>
      <c r="FJ35" s="408"/>
      <c r="FK35" s="408"/>
      <c r="FL35" s="180"/>
      <c r="FM35" s="405" t="s">
        <v>144</v>
      </c>
      <c r="FN35" s="406"/>
      <c r="FO35" s="407" t="s">
        <v>193</v>
      </c>
      <c r="FP35" s="407"/>
      <c r="FQ35" s="407"/>
      <c r="FR35" s="407" t="str">
        <f>IF(VLOOKUP(FM1,入力用!1:1048576,48,0)="","",VLOOKUP(FM1,入力用!1:1048576,48,0))</f>
        <v/>
      </c>
      <c r="FS35" s="407"/>
      <c r="FT35" s="407"/>
      <c r="FU35" s="407"/>
      <c r="FV35" s="174" t="s">
        <v>191</v>
      </c>
      <c r="FW35" s="408" t="str">
        <f>IF(VLOOKUP(FM1,入力用!1:1048576,49,0)="","",VLOOKUP(FM1,入力用!1:1048576,49,0))</f>
        <v/>
      </c>
      <c r="FX35" s="408"/>
      <c r="FY35" s="408"/>
      <c r="FZ35" s="407" t="s">
        <v>192</v>
      </c>
      <c r="GA35" s="407"/>
      <c r="GB35" s="408" t="str">
        <f>IF(VLOOKUP(FM1,入力用!1:1048576,50,0)="","",VLOOKUP(FM1,入力用!1:1048576,50,0))</f>
        <v/>
      </c>
      <c r="GC35" s="408"/>
      <c r="GD35" s="408"/>
      <c r="GE35" s="408"/>
      <c r="GF35" s="408"/>
      <c r="GG35" s="180"/>
      <c r="GH35" s="405" t="s">
        <v>144</v>
      </c>
      <c r="GI35" s="406"/>
      <c r="GJ35" s="407" t="s">
        <v>193</v>
      </c>
      <c r="GK35" s="407"/>
      <c r="GL35" s="407"/>
      <c r="GM35" s="407" t="str">
        <f>IF(VLOOKUP(GH1,入力用!1:1048576,48,0)="","",VLOOKUP(GH1,入力用!1:1048576,48,0))</f>
        <v/>
      </c>
      <c r="GN35" s="407"/>
      <c r="GO35" s="407"/>
      <c r="GP35" s="407"/>
      <c r="GQ35" s="174" t="s">
        <v>191</v>
      </c>
      <c r="GR35" s="408" t="str">
        <f>IF(VLOOKUP(GH1,入力用!1:1048576,49,0)="","",VLOOKUP(GH1,入力用!1:1048576,49,0))</f>
        <v/>
      </c>
      <c r="GS35" s="408"/>
      <c r="GT35" s="408"/>
      <c r="GU35" s="407" t="s">
        <v>192</v>
      </c>
      <c r="GV35" s="407"/>
      <c r="GW35" s="408" t="str">
        <f>IF(VLOOKUP(GH1,入力用!1:1048576,50,0)="","",VLOOKUP(GH1,入力用!1:1048576,50,0))</f>
        <v/>
      </c>
      <c r="GX35" s="408"/>
      <c r="GY35" s="408"/>
      <c r="GZ35" s="408"/>
      <c r="HA35" s="408"/>
      <c r="HB35" s="180"/>
    </row>
    <row r="36" spans="1:210" s="84" customFormat="1" ht="24" customHeight="1">
      <c r="A36" s="344" t="s">
        <v>145</v>
      </c>
      <c r="B36" s="345"/>
      <c r="C36" s="345"/>
      <c r="D36" s="389"/>
      <c r="E36" s="389"/>
      <c r="F36" s="389"/>
      <c r="G36" s="389"/>
      <c r="H36" s="389"/>
      <c r="I36" s="389"/>
      <c r="J36" s="389"/>
      <c r="K36" s="389"/>
      <c r="L36" s="389"/>
      <c r="M36" s="389"/>
      <c r="N36" s="389"/>
      <c r="O36" s="389"/>
      <c r="P36" s="389"/>
      <c r="Q36" s="389"/>
      <c r="R36" s="389"/>
      <c r="S36" s="389"/>
      <c r="T36" s="389"/>
      <c r="U36" s="180"/>
      <c r="V36" s="344" t="s">
        <v>145</v>
      </c>
      <c r="W36" s="345"/>
      <c r="X36" s="345"/>
      <c r="Y36" s="389"/>
      <c r="Z36" s="389"/>
      <c r="AA36" s="389"/>
      <c r="AB36" s="389"/>
      <c r="AC36" s="389"/>
      <c r="AD36" s="389"/>
      <c r="AE36" s="389"/>
      <c r="AF36" s="389"/>
      <c r="AG36" s="389"/>
      <c r="AH36" s="389"/>
      <c r="AI36" s="389"/>
      <c r="AJ36" s="389"/>
      <c r="AK36" s="389"/>
      <c r="AL36" s="389"/>
      <c r="AM36" s="389"/>
      <c r="AN36" s="389"/>
      <c r="AO36" s="389"/>
      <c r="AP36" s="180"/>
      <c r="AQ36" s="344" t="s">
        <v>145</v>
      </c>
      <c r="AR36" s="345"/>
      <c r="AS36" s="345"/>
      <c r="AT36" s="389"/>
      <c r="AU36" s="389"/>
      <c r="AV36" s="389"/>
      <c r="AW36" s="389"/>
      <c r="AX36" s="389"/>
      <c r="AY36" s="389"/>
      <c r="AZ36" s="389"/>
      <c r="BA36" s="389"/>
      <c r="BB36" s="389"/>
      <c r="BC36" s="389"/>
      <c r="BD36" s="389"/>
      <c r="BE36" s="389"/>
      <c r="BF36" s="389"/>
      <c r="BG36" s="389"/>
      <c r="BH36" s="389"/>
      <c r="BI36" s="389"/>
      <c r="BJ36" s="389"/>
      <c r="BK36" s="180"/>
      <c r="BL36" s="344" t="s">
        <v>145</v>
      </c>
      <c r="BM36" s="345"/>
      <c r="BN36" s="345"/>
      <c r="BO36" s="389"/>
      <c r="BP36" s="389"/>
      <c r="BQ36" s="389"/>
      <c r="BR36" s="389"/>
      <c r="BS36" s="389"/>
      <c r="BT36" s="389"/>
      <c r="BU36" s="389"/>
      <c r="BV36" s="389"/>
      <c r="BW36" s="389"/>
      <c r="BX36" s="389"/>
      <c r="BY36" s="389"/>
      <c r="BZ36" s="389"/>
      <c r="CA36" s="389"/>
      <c r="CB36" s="389"/>
      <c r="CC36" s="389"/>
      <c r="CD36" s="389"/>
      <c r="CE36" s="389"/>
      <c r="CF36" s="180"/>
      <c r="CG36" s="344" t="s">
        <v>145</v>
      </c>
      <c r="CH36" s="345"/>
      <c r="CI36" s="345"/>
      <c r="CJ36" s="389"/>
      <c r="CK36" s="389"/>
      <c r="CL36" s="389"/>
      <c r="CM36" s="389"/>
      <c r="CN36" s="389"/>
      <c r="CO36" s="389"/>
      <c r="CP36" s="389"/>
      <c r="CQ36" s="389"/>
      <c r="CR36" s="389"/>
      <c r="CS36" s="389"/>
      <c r="CT36" s="389"/>
      <c r="CU36" s="389"/>
      <c r="CV36" s="389"/>
      <c r="CW36" s="389"/>
      <c r="CX36" s="389"/>
      <c r="CY36" s="389"/>
      <c r="CZ36" s="389"/>
      <c r="DA36" s="180"/>
      <c r="DB36" s="344" t="s">
        <v>145</v>
      </c>
      <c r="DC36" s="345"/>
      <c r="DD36" s="345"/>
      <c r="DE36" s="389"/>
      <c r="DF36" s="389"/>
      <c r="DG36" s="389"/>
      <c r="DH36" s="389"/>
      <c r="DI36" s="389"/>
      <c r="DJ36" s="389"/>
      <c r="DK36" s="389"/>
      <c r="DL36" s="389"/>
      <c r="DM36" s="389"/>
      <c r="DN36" s="389"/>
      <c r="DO36" s="389"/>
      <c r="DP36" s="389"/>
      <c r="DQ36" s="389"/>
      <c r="DR36" s="389"/>
      <c r="DS36" s="389"/>
      <c r="DT36" s="389"/>
      <c r="DU36" s="389"/>
      <c r="DV36" s="180"/>
      <c r="DW36" s="344" t="s">
        <v>145</v>
      </c>
      <c r="DX36" s="345"/>
      <c r="DY36" s="345"/>
      <c r="DZ36" s="389"/>
      <c r="EA36" s="389"/>
      <c r="EB36" s="389"/>
      <c r="EC36" s="389"/>
      <c r="ED36" s="389"/>
      <c r="EE36" s="389"/>
      <c r="EF36" s="389"/>
      <c r="EG36" s="389"/>
      <c r="EH36" s="389"/>
      <c r="EI36" s="389"/>
      <c r="EJ36" s="389"/>
      <c r="EK36" s="389"/>
      <c r="EL36" s="389"/>
      <c r="EM36" s="389"/>
      <c r="EN36" s="389"/>
      <c r="EO36" s="389"/>
      <c r="EP36" s="389"/>
      <c r="EQ36" s="180"/>
      <c r="ER36" s="344" t="s">
        <v>145</v>
      </c>
      <c r="ES36" s="345"/>
      <c r="ET36" s="345"/>
      <c r="EU36" s="389"/>
      <c r="EV36" s="389"/>
      <c r="EW36" s="389"/>
      <c r="EX36" s="389"/>
      <c r="EY36" s="389"/>
      <c r="EZ36" s="389"/>
      <c r="FA36" s="389"/>
      <c r="FB36" s="389"/>
      <c r="FC36" s="389"/>
      <c r="FD36" s="389"/>
      <c r="FE36" s="389"/>
      <c r="FF36" s="389"/>
      <c r="FG36" s="389"/>
      <c r="FH36" s="389"/>
      <c r="FI36" s="389"/>
      <c r="FJ36" s="389"/>
      <c r="FK36" s="389"/>
      <c r="FL36" s="180"/>
      <c r="FM36" s="344" t="s">
        <v>145</v>
      </c>
      <c r="FN36" s="345"/>
      <c r="FO36" s="345"/>
      <c r="FP36" s="389"/>
      <c r="FQ36" s="389"/>
      <c r="FR36" s="389"/>
      <c r="FS36" s="389"/>
      <c r="FT36" s="389"/>
      <c r="FU36" s="389"/>
      <c r="FV36" s="389"/>
      <c r="FW36" s="389"/>
      <c r="FX36" s="389"/>
      <c r="FY36" s="389"/>
      <c r="FZ36" s="389"/>
      <c r="GA36" s="389"/>
      <c r="GB36" s="389"/>
      <c r="GC36" s="389"/>
      <c r="GD36" s="389"/>
      <c r="GE36" s="389"/>
      <c r="GF36" s="389"/>
      <c r="GG36" s="180"/>
      <c r="GH36" s="344" t="s">
        <v>145</v>
      </c>
      <c r="GI36" s="345"/>
      <c r="GJ36" s="345"/>
      <c r="GK36" s="389"/>
      <c r="GL36" s="389"/>
      <c r="GM36" s="389"/>
      <c r="GN36" s="389"/>
      <c r="GO36" s="389"/>
      <c r="GP36" s="389"/>
      <c r="GQ36" s="389"/>
      <c r="GR36" s="389"/>
      <c r="GS36" s="389"/>
      <c r="GT36" s="389"/>
      <c r="GU36" s="389"/>
      <c r="GV36" s="389"/>
      <c r="GW36" s="389"/>
      <c r="GX36" s="389"/>
      <c r="GY36" s="389"/>
      <c r="GZ36" s="389"/>
      <c r="HA36" s="389"/>
      <c r="HB36" s="180"/>
    </row>
    <row r="37" spans="1:210" s="83" customFormat="1" ht="26.25" customHeight="1">
      <c r="A37" s="374" t="s">
        <v>146</v>
      </c>
      <c r="B37" s="375"/>
      <c r="C37" s="308" t="s">
        <v>193</v>
      </c>
      <c r="D37" s="308"/>
      <c r="E37" s="308"/>
      <c r="F37" s="308" t="str">
        <f>IF(VLOOKUP(A1,入力用!1:1048576,51,0)="","",VLOOKUP(A1,入力用!1:1048576,51,0))</f>
        <v/>
      </c>
      <c r="G37" s="308"/>
      <c r="H37" s="308"/>
      <c r="I37" s="308"/>
      <c r="J37" s="175" t="s">
        <v>191</v>
      </c>
      <c r="K37" s="308" t="str">
        <f>IF(VLOOKUP(A1,入力用!1:1048576,53,0)="","",VLOOKUP(A1,入力用!1:1048576,53,0))</f>
        <v/>
      </c>
      <c r="L37" s="308"/>
      <c r="M37" s="308"/>
      <c r="N37" s="308" t="s">
        <v>192</v>
      </c>
      <c r="O37" s="308"/>
      <c r="P37" s="308" t="str">
        <f>IF(VLOOKUP(A1,入力用!1:1048576,54,0)="","",VLOOKUP(A1,入力用!1:1048576,54,0))</f>
        <v/>
      </c>
      <c r="Q37" s="308"/>
      <c r="R37" s="308"/>
      <c r="S37" s="308"/>
      <c r="T37" s="308"/>
      <c r="U37" s="180"/>
      <c r="V37" s="374" t="s">
        <v>146</v>
      </c>
      <c r="W37" s="375"/>
      <c r="X37" s="308" t="s">
        <v>193</v>
      </c>
      <c r="Y37" s="308"/>
      <c r="Z37" s="308"/>
      <c r="AA37" s="308" t="str">
        <f>IF(VLOOKUP(V1,入力用!1:1048576,51,0)="","",VLOOKUP(V1,入力用!1:1048576,51,0))</f>
        <v/>
      </c>
      <c r="AB37" s="308"/>
      <c r="AC37" s="308"/>
      <c r="AD37" s="308"/>
      <c r="AE37" s="175" t="s">
        <v>191</v>
      </c>
      <c r="AF37" s="308" t="str">
        <f>IF(VLOOKUP(V1,入力用!1:1048576,53,0)="","",VLOOKUP(V1,入力用!1:1048576,53,0))</f>
        <v/>
      </c>
      <c r="AG37" s="308"/>
      <c r="AH37" s="308"/>
      <c r="AI37" s="308" t="s">
        <v>192</v>
      </c>
      <c r="AJ37" s="308"/>
      <c r="AK37" s="308" t="str">
        <f>IF(VLOOKUP(V1,入力用!1:1048576,54,0)="","",VLOOKUP(V1,入力用!1:1048576,54,0))</f>
        <v/>
      </c>
      <c r="AL37" s="308"/>
      <c r="AM37" s="308"/>
      <c r="AN37" s="308"/>
      <c r="AO37" s="308"/>
      <c r="AP37" s="180"/>
      <c r="AQ37" s="374" t="s">
        <v>146</v>
      </c>
      <c r="AR37" s="375"/>
      <c r="AS37" s="308" t="s">
        <v>193</v>
      </c>
      <c r="AT37" s="308"/>
      <c r="AU37" s="308"/>
      <c r="AV37" s="308" t="str">
        <f>IF(VLOOKUP(AQ1,入力用!1:1048576,51,0)="","",VLOOKUP(AQ1,入力用!1:1048576,51,0))</f>
        <v/>
      </c>
      <c r="AW37" s="308"/>
      <c r="AX37" s="308"/>
      <c r="AY37" s="308"/>
      <c r="AZ37" s="175" t="s">
        <v>191</v>
      </c>
      <c r="BA37" s="308" t="str">
        <f>IF(VLOOKUP(AQ1,入力用!1:1048576,53,0)="","",VLOOKUP(AQ1,入力用!1:1048576,53,0))</f>
        <v/>
      </c>
      <c r="BB37" s="308"/>
      <c r="BC37" s="308"/>
      <c r="BD37" s="308" t="s">
        <v>192</v>
      </c>
      <c r="BE37" s="308"/>
      <c r="BF37" s="308" t="str">
        <f>IF(VLOOKUP(AQ1,入力用!1:1048576,54,0)="","",VLOOKUP(AQ1,入力用!1:1048576,54,0))</f>
        <v/>
      </c>
      <c r="BG37" s="308"/>
      <c r="BH37" s="308"/>
      <c r="BI37" s="308"/>
      <c r="BJ37" s="308"/>
      <c r="BK37" s="180"/>
      <c r="BL37" s="374" t="s">
        <v>146</v>
      </c>
      <c r="BM37" s="375"/>
      <c r="BN37" s="308" t="s">
        <v>193</v>
      </c>
      <c r="BO37" s="308"/>
      <c r="BP37" s="308"/>
      <c r="BQ37" s="308" t="str">
        <f>IF(VLOOKUP(BL1,入力用!1:1048576,51,0)="","",VLOOKUP(BL1,入力用!1:1048576,51,0))</f>
        <v/>
      </c>
      <c r="BR37" s="308"/>
      <c r="BS37" s="308"/>
      <c r="BT37" s="308"/>
      <c r="BU37" s="175" t="s">
        <v>191</v>
      </c>
      <c r="BV37" s="308" t="str">
        <f>IF(VLOOKUP(BL1,入力用!1:1048576,53,0)="","",VLOOKUP(BL1,入力用!1:1048576,53,0))</f>
        <v/>
      </c>
      <c r="BW37" s="308"/>
      <c r="BX37" s="308"/>
      <c r="BY37" s="308" t="s">
        <v>192</v>
      </c>
      <c r="BZ37" s="308"/>
      <c r="CA37" s="308" t="str">
        <f>IF(VLOOKUP(BL1,入力用!1:1048576,54,0)="","",VLOOKUP(BL1,入力用!1:1048576,54,0))</f>
        <v/>
      </c>
      <c r="CB37" s="308"/>
      <c r="CC37" s="308"/>
      <c r="CD37" s="308"/>
      <c r="CE37" s="308"/>
      <c r="CF37" s="180"/>
      <c r="CG37" s="374" t="s">
        <v>146</v>
      </c>
      <c r="CH37" s="375"/>
      <c r="CI37" s="308" t="s">
        <v>193</v>
      </c>
      <c r="CJ37" s="308"/>
      <c r="CK37" s="308"/>
      <c r="CL37" s="308" t="str">
        <f>IF(VLOOKUP(CG1,入力用!1:1048576,51,0)="","",VLOOKUP(CG1,入力用!1:1048576,51,0))</f>
        <v/>
      </c>
      <c r="CM37" s="308"/>
      <c r="CN37" s="308"/>
      <c r="CO37" s="308"/>
      <c r="CP37" s="175" t="s">
        <v>191</v>
      </c>
      <c r="CQ37" s="308" t="str">
        <f>IF(VLOOKUP(CG1,入力用!1:1048576,53,0)="","",VLOOKUP(CG1,入力用!1:1048576,53,0))</f>
        <v/>
      </c>
      <c r="CR37" s="308"/>
      <c r="CS37" s="308"/>
      <c r="CT37" s="308" t="s">
        <v>192</v>
      </c>
      <c r="CU37" s="308"/>
      <c r="CV37" s="308" t="str">
        <f>IF(VLOOKUP(CG1,入力用!1:1048576,54,0)="","",VLOOKUP(CG1,入力用!1:1048576,54,0))</f>
        <v/>
      </c>
      <c r="CW37" s="308"/>
      <c r="CX37" s="308"/>
      <c r="CY37" s="308"/>
      <c r="CZ37" s="308"/>
      <c r="DA37" s="180"/>
      <c r="DB37" s="374" t="s">
        <v>146</v>
      </c>
      <c r="DC37" s="375"/>
      <c r="DD37" s="308" t="s">
        <v>193</v>
      </c>
      <c r="DE37" s="308"/>
      <c r="DF37" s="308"/>
      <c r="DG37" s="308" t="str">
        <f>IF(VLOOKUP(DB1,入力用!1:1048576,51,0)="","",VLOOKUP(DB1,入力用!1:1048576,51,0))</f>
        <v/>
      </c>
      <c r="DH37" s="308"/>
      <c r="DI37" s="308"/>
      <c r="DJ37" s="308"/>
      <c r="DK37" s="175" t="s">
        <v>191</v>
      </c>
      <c r="DL37" s="308" t="str">
        <f>IF(VLOOKUP(DB1,入力用!1:1048576,53,0)="","",VLOOKUP(DB1,入力用!1:1048576,53,0))</f>
        <v/>
      </c>
      <c r="DM37" s="308"/>
      <c r="DN37" s="308"/>
      <c r="DO37" s="308" t="s">
        <v>192</v>
      </c>
      <c r="DP37" s="308"/>
      <c r="DQ37" s="308" t="str">
        <f>IF(VLOOKUP(DB1,入力用!1:1048576,54,0)="","",VLOOKUP(DB1,入力用!1:1048576,54,0))</f>
        <v/>
      </c>
      <c r="DR37" s="308"/>
      <c r="DS37" s="308"/>
      <c r="DT37" s="308"/>
      <c r="DU37" s="308"/>
      <c r="DV37" s="180"/>
      <c r="DW37" s="374" t="s">
        <v>146</v>
      </c>
      <c r="DX37" s="375"/>
      <c r="DY37" s="308" t="s">
        <v>193</v>
      </c>
      <c r="DZ37" s="308"/>
      <c r="EA37" s="308"/>
      <c r="EB37" s="308" t="str">
        <f>IF(VLOOKUP(DW1,入力用!1:1048576,51,0)="","",VLOOKUP(DW1,入力用!1:1048576,51,0))</f>
        <v/>
      </c>
      <c r="EC37" s="308"/>
      <c r="ED37" s="308"/>
      <c r="EE37" s="308"/>
      <c r="EF37" s="175" t="s">
        <v>191</v>
      </c>
      <c r="EG37" s="308" t="str">
        <f>IF(VLOOKUP(DW1,入力用!1:1048576,53,0)="","",VLOOKUP(DW1,入力用!1:1048576,53,0))</f>
        <v/>
      </c>
      <c r="EH37" s="308"/>
      <c r="EI37" s="308"/>
      <c r="EJ37" s="308" t="s">
        <v>192</v>
      </c>
      <c r="EK37" s="308"/>
      <c r="EL37" s="308" t="str">
        <f>IF(VLOOKUP(DW1,入力用!1:1048576,54,0)="","",VLOOKUP(DW1,入力用!1:1048576,54,0))</f>
        <v/>
      </c>
      <c r="EM37" s="308"/>
      <c r="EN37" s="308"/>
      <c r="EO37" s="308"/>
      <c r="EP37" s="308"/>
      <c r="EQ37" s="180"/>
      <c r="ER37" s="374" t="s">
        <v>146</v>
      </c>
      <c r="ES37" s="375"/>
      <c r="ET37" s="308" t="s">
        <v>193</v>
      </c>
      <c r="EU37" s="308"/>
      <c r="EV37" s="308"/>
      <c r="EW37" s="308" t="str">
        <f>IF(VLOOKUP(ER1,入力用!1:1048576,51,0)="","",VLOOKUP(ER1,入力用!1:1048576,51,0))</f>
        <v/>
      </c>
      <c r="EX37" s="308"/>
      <c r="EY37" s="308"/>
      <c r="EZ37" s="308"/>
      <c r="FA37" s="175" t="s">
        <v>191</v>
      </c>
      <c r="FB37" s="308" t="str">
        <f>IF(VLOOKUP(ER1,入力用!1:1048576,53,0)="","",VLOOKUP(ER1,入力用!1:1048576,53,0))</f>
        <v/>
      </c>
      <c r="FC37" s="308"/>
      <c r="FD37" s="308"/>
      <c r="FE37" s="308" t="s">
        <v>192</v>
      </c>
      <c r="FF37" s="308"/>
      <c r="FG37" s="308" t="str">
        <f>IF(VLOOKUP(ER1,入力用!1:1048576,54,0)="","",VLOOKUP(ER1,入力用!1:1048576,54,0))</f>
        <v/>
      </c>
      <c r="FH37" s="308"/>
      <c r="FI37" s="308"/>
      <c r="FJ37" s="308"/>
      <c r="FK37" s="308"/>
      <c r="FL37" s="180"/>
      <c r="FM37" s="374" t="s">
        <v>146</v>
      </c>
      <c r="FN37" s="375"/>
      <c r="FO37" s="308" t="s">
        <v>193</v>
      </c>
      <c r="FP37" s="308"/>
      <c r="FQ37" s="308"/>
      <c r="FR37" s="308" t="str">
        <f>IF(VLOOKUP(FM1,入力用!1:1048576,51,0)="","",VLOOKUP(FM1,入力用!1:1048576,51,0))</f>
        <v/>
      </c>
      <c r="FS37" s="308"/>
      <c r="FT37" s="308"/>
      <c r="FU37" s="308"/>
      <c r="FV37" s="175" t="s">
        <v>191</v>
      </c>
      <c r="FW37" s="308" t="str">
        <f>IF(VLOOKUP(FM1,入力用!1:1048576,53,0)="","",VLOOKUP(FM1,入力用!1:1048576,53,0))</f>
        <v/>
      </c>
      <c r="FX37" s="308"/>
      <c r="FY37" s="308"/>
      <c r="FZ37" s="308" t="s">
        <v>192</v>
      </c>
      <c r="GA37" s="308"/>
      <c r="GB37" s="308" t="str">
        <f>IF(VLOOKUP(FM1,入力用!1:1048576,54,0)="","",VLOOKUP(FM1,入力用!1:1048576,54,0))</f>
        <v/>
      </c>
      <c r="GC37" s="308"/>
      <c r="GD37" s="308"/>
      <c r="GE37" s="308"/>
      <c r="GF37" s="308"/>
      <c r="GG37" s="180"/>
      <c r="GH37" s="374" t="s">
        <v>146</v>
      </c>
      <c r="GI37" s="375"/>
      <c r="GJ37" s="308" t="s">
        <v>193</v>
      </c>
      <c r="GK37" s="308"/>
      <c r="GL37" s="308"/>
      <c r="GM37" s="308" t="str">
        <f>IF(VLOOKUP(GH1,入力用!1:1048576,51,0)="","",VLOOKUP(GH1,入力用!1:1048576,51,0))</f>
        <v/>
      </c>
      <c r="GN37" s="308"/>
      <c r="GO37" s="308"/>
      <c r="GP37" s="308"/>
      <c r="GQ37" s="175" t="s">
        <v>191</v>
      </c>
      <c r="GR37" s="308" t="str">
        <f>IF(VLOOKUP(GH1,入力用!1:1048576,53,0)="","",VLOOKUP(GH1,入力用!1:1048576,53,0))</f>
        <v/>
      </c>
      <c r="GS37" s="308"/>
      <c r="GT37" s="308"/>
      <c r="GU37" s="308" t="s">
        <v>192</v>
      </c>
      <c r="GV37" s="308"/>
      <c r="GW37" s="308" t="str">
        <f>IF(VLOOKUP(GH1,入力用!1:1048576,54,0)="","",VLOOKUP(GH1,入力用!1:1048576,54,0))</f>
        <v/>
      </c>
      <c r="GX37" s="308"/>
      <c r="GY37" s="308"/>
      <c r="GZ37" s="308"/>
      <c r="HA37" s="308"/>
      <c r="HB37" s="180"/>
    </row>
    <row r="38" spans="1:210" s="83" customFormat="1" ht="47.25" customHeight="1">
      <c r="A38" s="381"/>
      <c r="B38" s="382"/>
      <c r="C38" s="409" t="s">
        <v>194</v>
      </c>
      <c r="D38" s="409"/>
      <c r="E38" s="409"/>
      <c r="F38" s="410" t="str">
        <f>IF(VLOOKUP(A1,入力用!1:1048576,52,0)="","",VLOOKUP(A1,入力用!1:1048576,52,0))</f>
        <v/>
      </c>
      <c r="G38" s="410"/>
      <c r="H38" s="410"/>
      <c r="I38" s="410"/>
      <c r="J38" s="410"/>
      <c r="K38" s="410"/>
      <c r="L38" s="410"/>
      <c r="M38" s="410"/>
      <c r="N38" s="410"/>
      <c r="O38" s="410"/>
      <c r="P38" s="410"/>
      <c r="Q38" s="410"/>
      <c r="R38" s="410"/>
      <c r="S38" s="410"/>
      <c r="T38" s="410"/>
      <c r="U38" s="71"/>
      <c r="V38" s="381"/>
      <c r="W38" s="382"/>
      <c r="X38" s="409" t="s">
        <v>194</v>
      </c>
      <c r="Y38" s="409"/>
      <c r="Z38" s="409"/>
      <c r="AA38" s="410" t="str">
        <f>IF(VLOOKUP(V1,入力用!1:1048576,52,0)="","",VLOOKUP(V1,入力用!1:1048576,52,0))</f>
        <v/>
      </c>
      <c r="AB38" s="410"/>
      <c r="AC38" s="410"/>
      <c r="AD38" s="410"/>
      <c r="AE38" s="410"/>
      <c r="AF38" s="410"/>
      <c r="AG38" s="410"/>
      <c r="AH38" s="410"/>
      <c r="AI38" s="410"/>
      <c r="AJ38" s="410"/>
      <c r="AK38" s="410"/>
      <c r="AL38" s="410"/>
      <c r="AM38" s="410"/>
      <c r="AN38" s="410"/>
      <c r="AO38" s="410"/>
      <c r="AP38" s="71"/>
      <c r="AQ38" s="381"/>
      <c r="AR38" s="382"/>
      <c r="AS38" s="409" t="s">
        <v>194</v>
      </c>
      <c r="AT38" s="409"/>
      <c r="AU38" s="409"/>
      <c r="AV38" s="410" t="str">
        <f>IF(VLOOKUP(AQ1,入力用!1:1048576,52,0)="","",VLOOKUP(AQ1,入力用!1:1048576,52,0))</f>
        <v/>
      </c>
      <c r="AW38" s="410"/>
      <c r="AX38" s="410"/>
      <c r="AY38" s="410"/>
      <c r="AZ38" s="410"/>
      <c r="BA38" s="410"/>
      <c r="BB38" s="410"/>
      <c r="BC38" s="410"/>
      <c r="BD38" s="410"/>
      <c r="BE38" s="410"/>
      <c r="BF38" s="410"/>
      <c r="BG38" s="410"/>
      <c r="BH38" s="410"/>
      <c r="BI38" s="410"/>
      <c r="BJ38" s="410"/>
      <c r="BK38" s="71"/>
      <c r="BL38" s="381"/>
      <c r="BM38" s="382"/>
      <c r="BN38" s="409" t="s">
        <v>194</v>
      </c>
      <c r="BO38" s="409"/>
      <c r="BP38" s="409"/>
      <c r="BQ38" s="410" t="str">
        <f>IF(VLOOKUP(BL1,入力用!1:1048576,52,0)="","",VLOOKUP(BL1,入力用!1:1048576,52,0))</f>
        <v/>
      </c>
      <c r="BR38" s="410"/>
      <c r="BS38" s="410"/>
      <c r="BT38" s="410"/>
      <c r="BU38" s="410"/>
      <c r="BV38" s="410"/>
      <c r="BW38" s="410"/>
      <c r="BX38" s="410"/>
      <c r="BY38" s="410"/>
      <c r="BZ38" s="410"/>
      <c r="CA38" s="410"/>
      <c r="CB38" s="410"/>
      <c r="CC38" s="410"/>
      <c r="CD38" s="410"/>
      <c r="CE38" s="410"/>
      <c r="CF38" s="71"/>
      <c r="CG38" s="381"/>
      <c r="CH38" s="382"/>
      <c r="CI38" s="409" t="s">
        <v>194</v>
      </c>
      <c r="CJ38" s="409"/>
      <c r="CK38" s="409"/>
      <c r="CL38" s="410" t="str">
        <f>IF(VLOOKUP(CG1,入力用!1:1048576,52,0)="","",VLOOKUP(CG1,入力用!1:1048576,52,0))</f>
        <v/>
      </c>
      <c r="CM38" s="410"/>
      <c r="CN38" s="410"/>
      <c r="CO38" s="410"/>
      <c r="CP38" s="410"/>
      <c r="CQ38" s="410"/>
      <c r="CR38" s="410"/>
      <c r="CS38" s="410"/>
      <c r="CT38" s="410"/>
      <c r="CU38" s="410"/>
      <c r="CV38" s="410"/>
      <c r="CW38" s="410"/>
      <c r="CX38" s="410"/>
      <c r="CY38" s="410"/>
      <c r="CZ38" s="410"/>
      <c r="DA38" s="71"/>
      <c r="DB38" s="381"/>
      <c r="DC38" s="382"/>
      <c r="DD38" s="409" t="s">
        <v>194</v>
      </c>
      <c r="DE38" s="409"/>
      <c r="DF38" s="409"/>
      <c r="DG38" s="410" t="str">
        <f>IF(VLOOKUP(DB1,入力用!1:1048576,52,0)="","",VLOOKUP(DB1,入力用!1:1048576,52,0))</f>
        <v/>
      </c>
      <c r="DH38" s="410"/>
      <c r="DI38" s="410"/>
      <c r="DJ38" s="410"/>
      <c r="DK38" s="410"/>
      <c r="DL38" s="410"/>
      <c r="DM38" s="410"/>
      <c r="DN38" s="410"/>
      <c r="DO38" s="410"/>
      <c r="DP38" s="410"/>
      <c r="DQ38" s="410"/>
      <c r="DR38" s="410"/>
      <c r="DS38" s="410"/>
      <c r="DT38" s="410"/>
      <c r="DU38" s="410"/>
      <c r="DV38" s="71"/>
      <c r="DW38" s="381"/>
      <c r="DX38" s="382"/>
      <c r="DY38" s="409" t="s">
        <v>194</v>
      </c>
      <c r="DZ38" s="409"/>
      <c r="EA38" s="409"/>
      <c r="EB38" s="410" t="str">
        <f>IF(VLOOKUP(DW1,入力用!1:1048576,52,0)="","",VLOOKUP(DW1,入力用!1:1048576,52,0))</f>
        <v/>
      </c>
      <c r="EC38" s="410"/>
      <c r="ED38" s="410"/>
      <c r="EE38" s="410"/>
      <c r="EF38" s="410"/>
      <c r="EG38" s="410"/>
      <c r="EH38" s="410"/>
      <c r="EI38" s="410"/>
      <c r="EJ38" s="410"/>
      <c r="EK38" s="410"/>
      <c r="EL38" s="410"/>
      <c r="EM38" s="410"/>
      <c r="EN38" s="410"/>
      <c r="EO38" s="410"/>
      <c r="EP38" s="410"/>
      <c r="EQ38" s="71"/>
      <c r="ER38" s="381"/>
      <c r="ES38" s="382"/>
      <c r="ET38" s="409" t="s">
        <v>194</v>
      </c>
      <c r="EU38" s="409"/>
      <c r="EV38" s="409"/>
      <c r="EW38" s="410" t="str">
        <f>IF(VLOOKUP(ER1,入力用!1:1048576,52,0)="","",VLOOKUP(ER1,入力用!1:1048576,52,0))</f>
        <v/>
      </c>
      <c r="EX38" s="410"/>
      <c r="EY38" s="410"/>
      <c r="EZ38" s="410"/>
      <c r="FA38" s="410"/>
      <c r="FB38" s="410"/>
      <c r="FC38" s="410"/>
      <c r="FD38" s="410"/>
      <c r="FE38" s="410"/>
      <c r="FF38" s="410"/>
      <c r="FG38" s="410"/>
      <c r="FH38" s="410"/>
      <c r="FI38" s="410"/>
      <c r="FJ38" s="410"/>
      <c r="FK38" s="410"/>
      <c r="FL38" s="71"/>
      <c r="FM38" s="381"/>
      <c r="FN38" s="382"/>
      <c r="FO38" s="409" t="s">
        <v>194</v>
      </c>
      <c r="FP38" s="409"/>
      <c r="FQ38" s="409"/>
      <c r="FR38" s="410" t="str">
        <f>IF(VLOOKUP(FM1,入力用!1:1048576,52,0)="","",VLOOKUP(FM1,入力用!1:1048576,52,0))</f>
        <v/>
      </c>
      <c r="FS38" s="410"/>
      <c r="FT38" s="410"/>
      <c r="FU38" s="410"/>
      <c r="FV38" s="410"/>
      <c r="FW38" s="410"/>
      <c r="FX38" s="410"/>
      <c r="FY38" s="410"/>
      <c r="FZ38" s="410"/>
      <c r="GA38" s="410"/>
      <c r="GB38" s="410"/>
      <c r="GC38" s="410"/>
      <c r="GD38" s="410"/>
      <c r="GE38" s="410"/>
      <c r="GF38" s="410"/>
      <c r="GG38" s="71"/>
      <c r="GH38" s="381"/>
      <c r="GI38" s="382"/>
      <c r="GJ38" s="409" t="s">
        <v>194</v>
      </c>
      <c r="GK38" s="409"/>
      <c r="GL38" s="409"/>
      <c r="GM38" s="410" t="str">
        <f>IF(VLOOKUP(GH1,入力用!1:1048576,52,0)="","",VLOOKUP(GH1,入力用!1:1048576,52,0))</f>
        <v/>
      </c>
      <c r="GN38" s="410"/>
      <c r="GO38" s="410"/>
      <c r="GP38" s="410"/>
      <c r="GQ38" s="410"/>
      <c r="GR38" s="410"/>
      <c r="GS38" s="410"/>
      <c r="GT38" s="410"/>
      <c r="GU38" s="410"/>
      <c r="GV38" s="410"/>
      <c r="GW38" s="410"/>
      <c r="GX38" s="410"/>
      <c r="GY38" s="410"/>
      <c r="GZ38" s="410"/>
      <c r="HA38" s="410"/>
      <c r="HB38" s="71"/>
    </row>
    <row r="39" spans="1:210" s="83" customFormat="1" ht="26.25" customHeight="1">
      <c r="A39" s="374" t="s">
        <v>147</v>
      </c>
      <c r="B39" s="375"/>
      <c r="C39" s="308" t="s">
        <v>193</v>
      </c>
      <c r="D39" s="308"/>
      <c r="E39" s="308"/>
      <c r="F39" s="308" t="str">
        <f>IF(VLOOKUP(A1,入力用!1:1048576,55,0)="","",VLOOKUP(A1,入力用!1:1048576,55,0))</f>
        <v/>
      </c>
      <c r="G39" s="308"/>
      <c r="H39" s="308"/>
      <c r="I39" s="308"/>
      <c r="J39" s="175" t="s">
        <v>191</v>
      </c>
      <c r="K39" s="308" t="str">
        <f>IF(VLOOKUP(A1,入力用!1:1048576,57,0)="","",VLOOKUP(A1,入力用!1:1048576,57,0))</f>
        <v/>
      </c>
      <c r="L39" s="308"/>
      <c r="M39" s="308"/>
      <c r="N39" s="308" t="s">
        <v>192</v>
      </c>
      <c r="O39" s="308"/>
      <c r="P39" s="308" t="str">
        <f>IF(VLOOKUP(A1,入力用!1:1048576,58,0)="","",VLOOKUP(A1,入力用!1:1048576,58,0))</f>
        <v/>
      </c>
      <c r="Q39" s="308"/>
      <c r="R39" s="308"/>
      <c r="S39" s="308"/>
      <c r="T39" s="308"/>
      <c r="U39" s="180"/>
      <c r="V39" s="374" t="s">
        <v>147</v>
      </c>
      <c r="W39" s="375"/>
      <c r="X39" s="308" t="s">
        <v>193</v>
      </c>
      <c r="Y39" s="308"/>
      <c r="Z39" s="308"/>
      <c r="AA39" s="308" t="str">
        <f>IF(VLOOKUP(V1,入力用!1:1048576,55,0)="","",VLOOKUP(V1,入力用!1:1048576,55,0))</f>
        <v/>
      </c>
      <c r="AB39" s="308"/>
      <c r="AC39" s="308"/>
      <c r="AD39" s="308"/>
      <c r="AE39" s="175" t="s">
        <v>191</v>
      </c>
      <c r="AF39" s="308" t="str">
        <f>IF(VLOOKUP(V1,入力用!1:1048576,57,0)="","",VLOOKUP(V1,入力用!1:1048576,57,0))</f>
        <v/>
      </c>
      <c r="AG39" s="308"/>
      <c r="AH39" s="308"/>
      <c r="AI39" s="308" t="s">
        <v>192</v>
      </c>
      <c r="AJ39" s="308"/>
      <c r="AK39" s="308" t="str">
        <f>IF(VLOOKUP(V1,入力用!1:1048576,58,0)="","",VLOOKUP(V1,入力用!1:1048576,58,0))</f>
        <v/>
      </c>
      <c r="AL39" s="308"/>
      <c r="AM39" s="308"/>
      <c r="AN39" s="308"/>
      <c r="AO39" s="308"/>
      <c r="AP39" s="180"/>
      <c r="AQ39" s="374" t="s">
        <v>147</v>
      </c>
      <c r="AR39" s="375"/>
      <c r="AS39" s="308" t="s">
        <v>193</v>
      </c>
      <c r="AT39" s="308"/>
      <c r="AU39" s="308"/>
      <c r="AV39" s="308" t="str">
        <f>IF(VLOOKUP(AQ1,入力用!1:1048576,55,0)="","",VLOOKUP(AQ1,入力用!1:1048576,55,0))</f>
        <v/>
      </c>
      <c r="AW39" s="308"/>
      <c r="AX39" s="308"/>
      <c r="AY39" s="308"/>
      <c r="AZ39" s="175" t="s">
        <v>191</v>
      </c>
      <c r="BA39" s="308" t="str">
        <f>IF(VLOOKUP(AQ1,入力用!1:1048576,57,0)="","",VLOOKUP(AQ1,入力用!1:1048576,57,0))</f>
        <v/>
      </c>
      <c r="BB39" s="308"/>
      <c r="BC39" s="308"/>
      <c r="BD39" s="308" t="s">
        <v>192</v>
      </c>
      <c r="BE39" s="308"/>
      <c r="BF39" s="308" t="str">
        <f>IF(VLOOKUP(AQ1,入力用!1:1048576,58,0)="","",VLOOKUP(AQ1,入力用!1:1048576,58,0))</f>
        <v/>
      </c>
      <c r="BG39" s="308"/>
      <c r="BH39" s="308"/>
      <c r="BI39" s="308"/>
      <c r="BJ39" s="308"/>
      <c r="BK39" s="180"/>
      <c r="BL39" s="374" t="s">
        <v>147</v>
      </c>
      <c r="BM39" s="375"/>
      <c r="BN39" s="308" t="s">
        <v>193</v>
      </c>
      <c r="BO39" s="308"/>
      <c r="BP39" s="308"/>
      <c r="BQ39" s="308" t="str">
        <f>IF(VLOOKUP(BL1,入力用!1:1048576,55,0)="","",VLOOKUP(BL1,入力用!1:1048576,55,0))</f>
        <v/>
      </c>
      <c r="BR39" s="308"/>
      <c r="BS39" s="308"/>
      <c r="BT39" s="308"/>
      <c r="BU39" s="175" t="s">
        <v>191</v>
      </c>
      <c r="BV39" s="308" t="str">
        <f>IF(VLOOKUP(BL1,入力用!1:1048576,57,0)="","",VLOOKUP(BL1,入力用!1:1048576,57,0))</f>
        <v/>
      </c>
      <c r="BW39" s="308"/>
      <c r="BX39" s="308"/>
      <c r="BY39" s="308" t="s">
        <v>192</v>
      </c>
      <c r="BZ39" s="308"/>
      <c r="CA39" s="308" t="str">
        <f>IF(VLOOKUP(BL1,入力用!1:1048576,58,0)="","",VLOOKUP(BL1,入力用!1:1048576,58,0))</f>
        <v/>
      </c>
      <c r="CB39" s="308"/>
      <c r="CC39" s="308"/>
      <c r="CD39" s="308"/>
      <c r="CE39" s="308"/>
      <c r="CF39" s="180"/>
      <c r="CG39" s="374" t="s">
        <v>147</v>
      </c>
      <c r="CH39" s="375"/>
      <c r="CI39" s="308" t="s">
        <v>193</v>
      </c>
      <c r="CJ39" s="308"/>
      <c r="CK39" s="308"/>
      <c r="CL39" s="308" t="str">
        <f>IF(VLOOKUP(CG1,入力用!1:1048576,55,0)="","",VLOOKUP(CG1,入力用!1:1048576,55,0))</f>
        <v/>
      </c>
      <c r="CM39" s="308"/>
      <c r="CN39" s="308"/>
      <c r="CO39" s="308"/>
      <c r="CP39" s="175" t="s">
        <v>191</v>
      </c>
      <c r="CQ39" s="308" t="str">
        <f>IF(VLOOKUP(CG1,入力用!1:1048576,57,0)="","",VLOOKUP(CG1,入力用!1:1048576,57,0))</f>
        <v/>
      </c>
      <c r="CR39" s="308"/>
      <c r="CS39" s="308"/>
      <c r="CT39" s="308" t="s">
        <v>192</v>
      </c>
      <c r="CU39" s="308"/>
      <c r="CV39" s="308" t="str">
        <f>IF(VLOOKUP(CG1,入力用!1:1048576,58,0)="","",VLOOKUP(CG1,入力用!1:1048576,58,0))</f>
        <v/>
      </c>
      <c r="CW39" s="308"/>
      <c r="CX39" s="308"/>
      <c r="CY39" s="308"/>
      <c r="CZ39" s="308"/>
      <c r="DA39" s="180"/>
      <c r="DB39" s="374" t="s">
        <v>147</v>
      </c>
      <c r="DC39" s="375"/>
      <c r="DD39" s="308" t="s">
        <v>193</v>
      </c>
      <c r="DE39" s="308"/>
      <c r="DF39" s="308"/>
      <c r="DG39" s="308" t="str">
        <f>IF(VLOOKUP(DB1,入力用!1:1048576,55,0)="","",VLOOKUP(DB1,入力用!1:1048576,55,0))</f>
        <v/>
      </c>
      <c r="DH39" s="308"/>
      <c r="DI39" s="308"/>
      <c r="DJ39" s="308"/>
      <c r="DK39" s="175" t="s">
        <v>191</v>
      </c>
      <c r="DL39" s="308" t="str">
        <f>IF(VLOOKUP(DB1,入力用!1:1048576,57,0)="","",VLOOKUP(DB1,入力用!1:1048576,57,0))</f>
        <v/>
      </c>
      <c r="DM39" s="308"/>
      <c r="DN39" s="308"/>
      <c r="DO39" s="308" t="s">
        <v>192</v>
      </c>
      <c r="DP39" s="308"/>
      <c r="DQ39" s="308" t="str">
        <f>IF(VLOOKUP(DB1,入力用!1:1048576,58,0)="","",VLOOKUP(DB1,入力用!1:1048576,58,0))</f>
        <v/>
      </c>
      <c r="DR39" s="308"/>
      <c r="DS39" s="308"/>
      <c r="DT39" s="308"/>
      <c r="DU39" s="308"/>
      <c r="DV39" s="180"/>
      <c r="DW39" s="374" t="s">
        <v>147</v>
      </c>
      <c r="DX39" s="375"/>
      <c r="DY39" s="308" t="s">
        <v>193</v>
      </c>
      <c r="DZ39" s="308"/>
      <c r="EA39" s="308"/>
      <c r="EB39" s="308" t="str">
        <f>IF(VLOOKUP(DW1,入力用!1:1048576,55,0)="","",VLOOKUP(DW1,入力用!1:1048576,55,0))</f>
        <v/>
      </c>
      <c r="EC39" s="308"/>
      <c r="ED39" s="308"/>
      <c r="EE39" s="308"/>
      <c r="EF39" s="175" t="s">
        <v>191</v>
      </c>
      <c r="EG39" s="308" t="str">
        <f>IF(VLOOKUP(DW1,入力用!1:1048576,57,0)="","",VLOOKUP(DW1,入力用!1:1048576,57,0))</f>
        <v/>
      </c>
      <c r="EH39" s="308"/>
      <c r="EI39" s="308"/>
      <c r="EJ39" s="308" t="s">
        <v>192</v>
      </c>
      <c r="EK39" s="308"/>
      <c r="EL39" s="308" t="str">
        <f>IF(VLOOKUP(DW1,入力用!1:1048576,58,0)="","",VLOOKUP(DW1,入力用!1:1048576,58,0))</f>
        <v/>
      </c>
      <c r="EM39" s="308"/>
      <c r="EN39" s="308"/>
      <c r="EO39" s="308"/>
      <c r="EP39" s="308"/>
      <c r="EQ39" s="180"/>
      <c r="ER39" s="374" t="s">
        <v>147</v>
      </c>
      <c r="ES39" s="375"/>
      <c r="ET39" s="308" t="s">
        <v>193</v>
      </c>
      <c r="EU39" s="308"/>
      <c r="EV39" s="308"/>
      <c r="EW39" s="308" t="str">
        <f>IF(VLOOKUP(ER1,入力用!1:1048576,55,0)="","",VLOOKUP(ER1,入力用!1:1048576,55,0))</f>
        <v/>
      </c>
      <c r="EX39" s="308"/>
      <c r="EY39" s="308"/>
      <c r="EZ39" s="308"/>
      <c r="FA39" s="175" t="s">
        <v>191</v>
      </c>
      <c r="FB39" s="308" t="str">
        <f>IF(VLOOKUP(ER1,入力用!1:1048576,57,0)="","",VLOOKUP(ER1,入力用!1:1048576,57,0))</f>
        <v/>
      </c>
      <c r="FC39" s="308"/>
      <c r="FD39" s="308"/>
      <c r="FE39" s="308" t="s">
        <v>192</v>
      </c>
      <c r="FF39" s="308"/>
      <c r="FG39" s="308" t="str">
        <f>IF(VLOOKUP(ER1,入力用!1:1048576,58,0)="","",VLOOKUP(ER1,入力用!1:1048576,58,0))</f>
        <v/>
      </c>
      <c r="FH39" s="308"/>
      <c r="FI39" s="308"/>
      <c r="FJ39" s="308"/>
      <c r="FK39" s="308"/>
      <c r="FL39" s="180"/>
      <c r="FM39" s="374" t="s">
        <v>147</v>
      </c>
      <c r="FN39" s="375"/>
      <c r="FO39" s="308" t="s">
        <v>193</v>
      </c>
      <c r="FP39" s="308"/>
      <c r="FQ39" s="308"/>
      <c r="FR39" s="308" t="str">
        <f>IF(VLOOKUP(FM1,入力用!1:1048576,55,0)="","",VLOOKUP(FM1,入力用!1:1048576,55,0))</f>
        <v/>
      </c>
      <c r="FS39" s="308"/>
      <c r="FT39" s="308"/>
      <c r="FU39" s="308"/>
      <c r="FV39" s="175" t="s">
        <v>191</v>
      </c>
      <c r="FW39" s="308" t="str">
        <f>IF(VLOOKUP(FM1,入力用!1:1048576,57,0)="","",VLOOKUP(FM1,入力用!1:1048576,57,0))</f>
        <v/>
      </c>
      <c r="FX39" s="308"/>
      <c r="FY39" s="308"/>
      <c r="FZ39" s="308" t="s">
        <v>192</v>
      </c>
      <c r="GA39" s="308"/>
      <c r="GB39" s="308" t="str">
        <f>IF(VLOOKUP(FM1,入力用!1:1048576,58,0)="","",VLOOKUP(FM1,入力用!1:1048576,58,0))</f>
        <v/>
      </c>
      <c r="GC39" s="308"/>
      <c r="GD39" s="308"/>
      <c r="GE39" s="308"/>
      <c r="GF39" s="308"/>
      <c r="GG39" s="180"/>
      <c r="GH39" s="374" t="s">
        <v>147</v>
      </c>
      <c r="GI39" s="375"/>
      <c r="GJ39" s="308" t="s">
        <v>193</v>
      </c>
      <c r="GK39" s="308"/>
      <c r="GL39" s="308"/>
      <c r="GM39" s="308" t="str">
        <f>IF(VLOOKUP(GH1,入力用!1:1048576,55,0)="","",VLOOKUP(GH1,入力用!1:1048576,55,0))</f>
        <v/>
      </c>
      <c r="GN39" s="308"/>
      <c r="GO39" s="308"/>
      <c r="GP39" s="308"/>
      <c r="GQ39" s="175" t="s">
        <v>191</v>
      </c>
      <c r="GR39" s="308" t="str">
        <f>IF(VLOOKUP(GH1,入力用!1:1048576,57,0)="","",VLOOKUP(GH1,入力用!1:1048576,57,0))</f>
        <v/>
      </c>
      <c r="GS39" s="308"/>
      <c r="GT39" s="308"/>
      <c r="GU39" s="308" t="s">
        <v>192</v>
      </c>
      <c r="GV39" s="308"/>
      <c r="GW39" s="308" t="str">
        <f>IF(VLOOKUP(GH1,入力用!1:1048576,58,0)="","",VLOOKUP(GH1,入力用!1:1048576,58,0))</f>
        <v/>
      </c>
      <c r="GX39" s="308"/>
      <c r="GY39" s="308"/>
      <c r="GZ39" s="308"/>
      <c r="HA39" s="308"/>
      <c r="HB39" s="180"/>
    </row>
    <row r="40" spans="1:210" s="83" customFormat="1" ht="47.25" customHeight="1">
      <c r="A40" s="381"/>
      <c r="B40" s="382"/>
      <c r="C40" s="413" t="s">
        <v>194</v>
      </c>
      <c r="D40" s="413"/>
      <c r="E40" s="413"/>
      <c r="F40" s="410" t="str">
        <f>IF(VLOOKUP(A1,入力用!1:1048576,56,0)="","",VLOOKUP(A1,入力用!1:1048576,56,0))</f>
        <v/>
      </c>
      <c r="G40" s="410"/>
      <c r="H40" s="410"/>
      <c r="I40" s="410"/>
      <c r="J40" s="410"/>
      <c r="K40" s="410"/>
      <c r="L40" s="410"/>
      <c r="M40" s="410"/>
      <c r="N40" s="410"/>
      <c r="O40" s="410"/>
      <c r="P40" s="410"/>
      <c r="Q40" s="410"/>
      <c r="R40" s="410"/>
      <c r="S40" s="410"/>
      <c r="T40" s="410"/>
      <c r="U40" s="71"/>
      <c r="V40" s="381"/>
      <c r="W40" s="382"/>
      <c r="X40" s="413" t="s">
        <v>194</v>
      </c>
      <c r="Y40" s="413"/>
      <c r="Z40" s="413"/>
      <c r="AA40" s="410" t="str">
        <f>IF(VLOOKUP(V1,入力用!1:1048576,56,0)="","",VLOOKUP(V1,入力用!1:1048576,56,0))</f>
        <v/>
      </c>
      <c r="AB40" s="410"/>
      <c r="AC40" s="410"/>
      <c r="AD40" s="410"/>
      <c r="AE40" s="410"/>
      <c r="AF40" s="410"/>
      <c r="AG40" s="410"/>
      <c r="AH40" s="410"/>
      <c r="AI40" s="410"/>
      <c r="AJ40" s="410"/>
      <c r="AK40" s="410"/>
      <c r="AL40" s="410"/>
      <c r="AM40" s="410"/>
      <c r="AN40" s="410"/>
      <c r="AO40" s="410"/>
      <c r="AP40" s="71"/>
      <c r="AQ40" s="381"/>
      <c r="AR40" s="382"/>
      <c r="AS40" s="413" t="s">
        <v>194</v>
      </c>
      <c r="AT40" s="413"/>
      <c r="AU40" s="413"/>
      <c r="AV40" s="410" t="str">
        <f>IF(VLOOKUP(AQ1,入力用!1:1048576,56,0)="","",VLOOKUP(AQ1,入力用!1:1048576,56,0))</f>
        <v/>
      </c>
      <c r="AW40" s="410"/>
      <c r="AX40" s="410"/>
      <c r="AY40" s="410"/>
      <c r="AZ40" s="410"/>
      <c r="BA40" s="410"/>
      <c r="BB40" s="410"/>
      <c r="BC40" s="410"/>
      <c r="BD40" s="410"/>
      <c r="BE40" s="410"/>
      <c r="BF40" s="410"/>
      <c r="BG40" s="410"/>
      <c r="BH40" s="410"/>
      <c r="BI40" s="410"/>
      <c r="BJ40" s="410"/>
      <c r="BK40" s="71"/>
      <c r="BL40" s="381"/>
      <c r="BM40" s="382"/>
      <c r="BN40" s="413" t="s">
        <v>194</v>
      </c>
      <c r="BO40" s="413"/>
      <c r="BP40" s="413"/>
      <c r="BQ40" s="410" t="str">
        <f>IF(VLOOKUP(BL1,入力用!1:1048576,56,0)="","",VLOOKUP(BL1,入力用!1:1048576,56,0))</f>
        <v/>
      </c>
      <c r="BR40" s="410"/>
      <c r="BS40" s="410"/>
      <c r="BT40" s="410"/>
      <c r="BU40" s="410"/>
      <c r="BV40" s="410"/>
      <c r="BW40" s="410"/>
      <c r="BX40" s="410"/>
      <c r="BY40" s="410"/>
      <c r="BZ40" s="410"/>
      <c r="CA40" s="410"/>
      <c r="CB40" s="410"/>
      <c r="CC40" s="410"/>
      <c r="CD40" s="410"/>
      <c r="CE40" s="410"/>
      <c r="CF40" s="71"/>
      <c r="CG40" s="381"/>
      <c r="CH40" s="382"/>
      <c r="CI40" s="413" t="s">
        <v>194</v>
      </c>
      <c r="CJ40" s="413"/>
      <c r="CK40" s="413"/>
      <c r="CL40" s="410" t="str">
        <f>IF(VLOOKUP(CG1,入力用!1:1048576,56,0)="","",VLOOKUP(CG1,入力用!1:1048576,56,0))</f>
        <v/>
      </c>
      <c r="CM40" s="410"/>
      <c r="CN40" s="410"/>
      <c r="CO40" s="410"/>
      <c r="CP40" s="410"/>
      <c r="CQ40" s="410"/>
      <c r="CR40" s="410"/>
      <c r="CS40" s="410"/>
      <c r="CT40" s="410"/>
      <c r="CU40" s="410"/>
      <c r="CV40" s="410"/>
      <c r="CW40" s="410"/>
      <c r="CX40" s="410"/>
      <c r="CY40" s="410"/>
      <c r="CZ40" s="410"/>
      <c r="DA40" s="71"/>
      <c r="DB40" s="381"/>
      <c r="DC40" s="382"/>
      <c r="DD40" s="413" t="s">
        <v>194</v>
      </c>
      <c r="DE40" s="413"/>
      <c r="DF40" s="413"/>
      <c r="DG40" s="410" t="str">
        <f>IF(VLOOKUP(DB1,入力用!1:1048576,56,0)="","",VLOOKUP(DB1,入力用!1:1048576,56,0))</f>
        <v/>
      </c>
      <c r="DH40" s="410"/>
      <c r="DI40" s="410"/>
      <c r="DJ40" s="410"/>
      <c r="DK40" s="410"/>
      <c r="DL40" s="410"/>
      <c r="DM40" s="410"/>
      <c r="DN40" s="410"/>
      <c r="DO40" s="410"/>
      <c r="DP40" s="410"/>
      <c r="DQ40" s="410"/>
      <c r="DR40" s="410"/>
      <c r="DS40" s="410"/>
      <c r="DT40" s="410"/>
      <c r="DU40" s="410"/>
      <c r="DV40" s="71"/>
      <c r="DW40" s="381"/>
      <c r="DX40" s="382"/>
      <c r="DY40" s="413" t="s">
        <v>194</v>
      </c>
      <c r="DZ40" s="413"/>
      <c r="EA40" s="413"/>
      <c r="EB40" s="410" t="str">
        <f>IF(VLOOKUP(DW1,入力用!1:1048576,56,0)="","",VLOOKUP(DW1,入力用!1:1048576,56,0))</f>
        <v/>
      </c>
      <c r="EC40" s="410"/>
      <c r="ED40" s="410"/>
      <c r="EE40" s="410"/>
      <c r="EF40" s="410"/>
      <c r="EG40" s="410"/>
      <c r="EH40" s="410"/>
      <c r="EI40" s="410"/>
      <c r="EJ40" s="410"/>
      <c r="EK40" s="410"/>
      <c r="EL40" s="410"/>
      <c r="EM40" s="410"/>
      <c r="EN40" s="410"/>
      <c r="EO40" s="410"/>
      <c r="EP40" s="410"/>
      <c r="EQ40" s="71"/>
      <c r="ER40" s="381"/>
      <c r="ES40" s="382"/>
      <c r="ET40" s="413" t="s">
        <v>194</v>
      </c>
      <c r="EU40" s="413"/>
      <c r="EV40" s="413"/>
      <c r="EW40" s="410" t="str">
        <f>IF(VLOOKUP(ER1,入力用!1:1048576,56,0)="","",VLOOKUP(ER1,入力用!1:1048576,56,0))</f>
        <v/>
      </c>
      <c r="EX40" s="410"/>
      <c r="EY40" s="410"/>
      <c r="EZ40" s="410"/>
      <c r="FA40" s="410"/>
      <c r="FB40" s="410"/>
      <c r="FC40" s="410"/>
      <c r="FD40" s="410"/>
      <c r="FE40" s="410"/>
      <c r="FF40" s="410"/>
      <c r="FG40" s="410"/>
      <c r="FH40" s="410"/>
      <c r="FI40" s="410"/>
      <c r="FJ40" s="410"/>
      <c r="FK40" s="410"/>
      <c r="FL40" s="71"/>
      <c r="FM40" s="381"/>
      <c r="FN40" s="382"/>
      <c r="FO40" s="413" t="s">
        <v>194</v>
      </c>
      <c r="FP40" s="413"/>
      <c r="FQ40" s="413"/>
      <c r="FR40" s="410" t="str">
        <f>IF(VLOOKUP(FM1,入力用!1:1048576,56,0)="","",VLOOKUP(FM1,入力用!1:1048576,56,0))</f>
        <v/>
      </c>
      <c r="FS40" s="410"/>
      <c r="FT40" s="410"/>
      <c r="FU40" s="410"/>
      <c r="FV40" s="410"/>
      <c r="FW40" s="410"/>
      <c r="FX40" s="410"/>
      <c r="FY40" s="410"/>
      <c r="FZ40" s="410"/>
      <c r="GA40" s="410"/>
      <c r="GB40" s="410"/>
      <c r="GC40" s="410"/>
      <c r="GD40" s="410"/>
      <c r="GE40" s="410"/>
      <c r="GF40" s="410"/>
      <c r="GG40" s="71"/>
      <c r="GH40" s="381"/>
      <c r="GI40" s="382"/>
      <c r="GJ40" s="413" t="s">
        <v>194</v>
      </c>
      <c r="GK40" s="413"/>
      <c r="GL40" s="413"/>
      <c r="GM40" s="410" t="str">
        <f>IF(VLOOKUP(GH1,入力用!1:1048576,56,0)="","",VLOOKUP(GH1,入力用!1:1048576,56,0))</f>
        <v/>
      </c>
      <c r="GN40" s="410"/>
      <c r="GO40" s="410"/>
      <c r="GP40" s="410"/>
      <c r="GQ40" s="410"/>
      <c r="GR40" s="410"/>
      <c r="GS40" s="410"/>
      <c r="GT40" s="410"/>
      <c r="GU40" s="410"/>
      <c r="GV40" s="410"/>
      <c r="GW40" s="410"/>
      <c r="GX40" s="410"/>
      <c r="GY40" s="410"/>
      <c r="GZ40" s="410"/>
      <c r="HA40" s="410"/>
      <c r="HB40" s="71"/>
    </row>
    <row r="41" spans="1:210" s="86" customFormat="1" ht="45" customHeight="1">
      <c r="A41" s="411" t="s">
        <v>240</v>
      </c>
      <c r="B41" s="412"/>
      <c r="C41" s="412"/>
      <c r="D41" s="412"/>
      <c r="E41" s="412"/>
      <c r="F41" s="412"/>
      <c r="G41" s="412"/>
      <c r="H41" s="412"/>
      <c r="I41" s="412"/>
      <c r="J41" s="412"/>
      <c r="K41" s="412"/>
      <c r="L41" s="412"/>
      <c r="M41" s="412"/>
      <c r="N41" s="412"/>
      <c r="O41" s="412"/>
      <c r="P41" s="412"/>
      <c r="Q41" s="412"/>
      <c r="R41" s="412"/>
      <c r="S41" s="412"/>
      <c r="T41" s="412"/>
      <c r="U41" s="72"/>
      <c r="V41" s="411" t="s">
        <v>240</v>
      </c>
      <c r="W41" s="412"/>
      <c r="X41" s="412"/>
      <c r="Y41" s="412"/>
      <c r="Z41" s="412"/>
      <c r="AA41" s="412"/>
      <c r="AB41" s="412"/>
      <c r="AC41" s="412"/>
      <c r="AD41" s="412"/>
      <c r="AE41" s="412"/>
      <c r="AF41" s="412"/>
      <c r="AG41" s="412"/>
      <c r="AH41" s="412"/>
      <c r="AI41" s="412"/>
      <c r="AJ41" s="412"/>
      <c r="AK41" s="412"/>
      <c r="AL41" s="412"/>
      <c r="AM41" s="412"/>
      <c r="AN41" s="412"/>
      <c r="AO41" s="412"/>
      <c r="AP41" s="72"/>
      <c r="AQ41" s="411" t="s">
        <v>240</v>
      </c>
      <c r="AR41" s="412"/>
      <c r="AS41" s="412"/>
      <c r="AT41" s="412"/>
      <c r="AU41" s="412"/>
      <c r="AV41" s="412"/>
      <c r="AW41" s="412"/>
      <c r="AX41" s="412"/>
      <c r="AY41" s="412"/>
      <c r="AZ41" s="412"/>
      <c r="BA41" s="412"/>
      <c r="BB41" s="412"/>
      <c r="BC41" s="412"/>
      <c r="BD41" s="412"/>
      <c r="BE41" s="412"/>
      <c r="BF41" s="412"/>
      <c r="BG41" s="412"/>
      <c r="BH41" s="412"/>
      <c r="BI41" s="412"/>
      <c r="BJ41" s="412"/>
      <c r="BK41" s="72"/>
      <c r="BL41" s="411" t="s">
        <v>240</v>
      </c>
      <c r="BM41" s="412"/>
      <c r="BN41" s="412"/>
      <c r="BO41" s="412"/>
      <c r="BP41" s="412"/>
      <c r="BQ41" s="412"/>
      <c r="BR41" s="412"/>
      <c r="BS41" s="412"/>
      <c r="BT41" s="412"/>
      <c r="BU41" s="412"/>
      <c r="BV41" s="412"/>
      <c r="BW41" s="412"/>
      <c r="BX41" s="412"/>
      <c r="BY41" s="412"/>
      <c r="BZ41" s="412"/>
      <c r="CA41" s="412"/>
      <c r="CB41" s="412"/>
      <c r="CC41" s="412"/>
      <c r="CD41" s="412"/>
      <c r="CE41" s="412"/>
      <c r="CF41" s="72"/>
      <c r="CG41" s="411" t="s">
        <v>240</v>
      </c>
      <c r="CH41" s="412"/>
      <c r="CI41" s="412"/>
      <c r="CJ41" s="412"/>
      <c r="CK41" s="412"/>
      <c r="CL41" s="412"/>
      <c r="CM41" s="412"/>
      <c r="CN41" s="412"/>
      <c r="CO41" s="412"/>
      <c r="CP41" s="412"/>
      <c r="CQ41" s="412"/>
      <c r="CR41" s="412"/>
      <c r="CS41" s="412"/>
      <c r="CT41" s="412"/>
      <c r="CU41" s="412"/>
      <c r="CV41" s="412"/>
      <c r="CW41" s="412"/>
      <c r="CX41" s="412"/>
      <c r="CY41" s="412"/>
      <c r="CZ41" s="412"/>
      <c r="DA41" s="72"/>
      <c r="DB41" s="411" t="s">
        <v>240</v>
      </c>
      <c r="DC41" s="412"/>
      <c r="DD41" s="412"/>
      <c r="DE41" s="412"/>
      <c r="DF41" s="412"/>
      <c r="DG41" s="412"/>
      <c r="DH41" s="412"/>
      <c r="DI41" s="412"/>
      <c r="DJ41" s="412"/>
      <c r="DK41" s="412"/>
      <c r="DL41" s="412"/>
      <c r="DM41" s="412"/>
      <c r="DN41" s="412"/>
      <c r="DO41" s="412"/>
      <c r="DP41" s="412"/>
      <c r="DQ41" s="412"/>
      <c r="DR41" s="412"/>
      <c r="DS41" s="412"/>
      <c r="DT41" s="412"/>
      <c r="DU41" s="412"/>
      <c r="DV41" s="72"/>
      <c r="DW41" s="411" t="s">
        <v>240</v>
      </c>
      <c r="DX41" s="412"/>
      <c r="DY41" s="412"/>
      <c r="DZ41" s="412"/>
      <c r="EA41" s="412"/>
      <c r="EB41" s="412"/>
      <c r="EC41" s="412"/>
      <c r="ED41" s="412"/>
      <c r="EE41" s="412"/>
      <c r="EF41" s="412"/>
      <c r="EG41" s="412"/>
      <c r="EH41" s="412"/>
      <c r="EI41" s="412"/>
      <c r="EJ41" s="412"/>
      <c r="EK41" s="412"/>
      <c r="EL41" s="412"/>
      <c r="EM41" s="412"/>
      <c r="EN41" s="412"/>
      <c r="EO41" s="412"/>
      <c r="EP41" s="412"/>
      <c r="EQ41" s="72"/>
      <c r="ER41" s="411" t="s">
        <v>240</v>
      </c>
      <c r="ES41" s="412"/>
      <c r="ET41" s="412"/>
      <c r="EU41" s="412"/>
      <c r="EV41" s="412"/>
      <c r="EW41" s="412"/>
      <c r="EX41" s="412"/>
      <c r="EY41" s="412"/>
      <c r="EZ41" s="412"/>
      <c r="FA41" s="412"/>
      <c r="FB41" s="412"/>
      <c r="FC41" s="412"/>
      <c r="FD41" s="412"/>
      <c r="FE41" s="412"/>
      <c r="FF41" s="412"/>
      <c r="FG41" s="412"/>
      <c r="FH41" s="412"/>
      <c r="FI41" s="412"/>
      <c r="FJ41" s="412"/>
      <c r="FK41" s="412"/>
      <c r="FL41" s="72"/>
      <c r="FM41" s="411" t="s">
        <v>240</v>
      </c>
      <c r="FN41" s="412"/>
      <c r="FO41" s="412"/>
      <c r="FP41" s="412"/>
      <c r="FQ41" s="412"/>
      <c r="FR41" s="412"/>
      <c r="FS41" s="412"/>
      <c r="FT41" s="412"/>
      <c r="FU41" s="412"/>
      <c r="FV41" s="412"/>
      <c r="FW41" s="412"/>
      <c r="FX41" s="412"/>
      <c r="FY41" s="412"/>
      <c r="FZ41" s="412"/>
      <c r="GA41" s="412"/>
      <c r="GB41" s="412"/>
      <c r="GC41" s="412"/>
      <c r="GD41" s="412"/>
      <c r="GE41" s="412"/>
      <c r="GF41" s="412"/>
      <c r="GG41" s="72"/>
      <c r="GH41" s="411" t="s">
        <v>240</v>
      </c>
      <c r="GI41" s="412"/>
      <c r="GJ41" s="412"/>
      <c r="GK41" s="412"/>
      <c r="GL41" s="412"/>
      <c r="GM41" s="412"/>
      <c r="GN41" s="412"/>
      <c r="GO41" s="412"/>
      <c r="GP41" s="412"/>
      <c r="GQ41" s="412"/>
      <c r="GR41" s="412"/>
      <c r="GS41" s="412"/>
      <c r="GT41" s="412"/>
      <c r="GU41" s="412"/>
      <c r="GV41" s="412"/>
      <c r="GW41" s="412"/>
      <c r="GX41" s="412"/>
      <c r="GY41" s="412"/>
      <c r="GZ41" s="412"/>
      <c r="HA41" s="412"/>
      <c r="HB41" s="72"/>
    </row>
    <row r="42" spans="1:210" s="83" customFormat="1" ht="23.25" customHeight="1">
      <c r="A42" s="388" t="str">
        <f>IF(VLOOKUP(A1,入力用!1:1048576,59,0)="○","■立つことや歩行が困難","□立つことや歩行が困難")</f>
        <v>□立つことや歩行が困難</v>
      </c>
      <c r="B42" s="309"/>
      <c r="C42" s="309"/>
      <c r="D42" s="309"/>
      <c r="E42" s="309"/>
      <c r="F42" s="309"/>
      <c r="G42" s="309"/>
      <c r="H42" s="309"/>
      <c r="I42" s="309"/>
      <c r="J42" s="309"/>
      <c r="K42" s="309" t="str">
        <f>IF(VLOOKUP(A1,入力用!1:1048576,60,0)="○","■音が聞こえない（聞き取りにくい）","□音が聞こえない（聞き取りにくい）")</f>
        <v>□音が聞こえない（聞き取りにくい）</v>
      </c>
      <c r="L42" s="309"/>
      <c r="M42" s="309"/>
      <c r="N42" s="309"/>
      <c r="O42" s="309"/>
      <c r="P42" s="309"/>
      <c r="Q42" s="309"/>
      <c r="R42" s="309"/>
      <c r="S42" s="309"/>
      <c r="T42" s="309"/>
      <c r="U42" s="181"/>
      <c r="V42" s="388" t="str">
        <f>IF(VLOOKUP(V1,入力用!1:1048576,59,0)="○","■立つことや歩行が困難","□立つことや歩行が困難")</f>
        <v>□立つことや歩行が困難</v>
      </c>
      <c r="W42" s="309"/>
      <c r="X42" s="309"/>
      <c r="Y42" s="309"/>
      <c r="Z42" s="309"/>
      <c r="AA42" s="309"/>
      <c r="AB42" s="309"/>
      <c r="AC42" s="309"/>
      <c r="AD42" s="309"/>
      <c r="AE42" s="309"/>
      <c r="AF42" s="309" t="str">
        <f>IF(VLOOKUP(V1,入力用!1:1048576,60,0)="○","■音が聞こえない（聞き取りにくい）","□音が聞こえない（聞き取りにくい）")</f>
        <v>□音が聞こえない（聞き取りにくい）</v>
      </c>
      <c r="AG42" s="309"/>
      <c r="AH42" s="309"/>
      <c r="AI42" s="309"/>
      <c r="AJ42" s="309"/>
      <c r="AK42" s="309"/>
      <c r="AL42" s="309"/>
      <c r="AM42" s="309"/>
      <c r="AN42" s="309"/>
      <c r="AO42" s="309"/>
      <c r="AP42" s="181"/>
      <c r="AQ42" s="388" t="str">
        <f>IF(VLOOKUP(AQ1,入力用!1:1048576,59,0)="○","■立つことや歩行が困難","□立つことや歩行が困難")</f>
        <v>□立つことや歩行が困難</v>
      </c>
      <c r="AR42" s="309"/>
      <c r="AS42" s="309"/>
      <c r="AT42" s="309"/>
      <c r="AU42" s="309"/>
      <c r="AV42" s="309"/>
      <c r="AW42" s="309"/>
      <c r="AX42" s="309"/>
      <c r="AY42" s="309"/>
      <c r="AZ42" s="309"/>
      <c r="BA42" s="309" t="str">
        <f>IF(VLOOKUP(AQ1,入力用!1:1048576,60,0)="○","■音が聞こえない（聞き取りにくい）","□音が聞こえない（聞き取りにくい）")</f>
        <v>□音が聞こえない（聞き取りにくい）</v>
      </c>
      <c r="BB42" s="309"/>
      <c r="BC42" s="309"/>
      <c r="BD42" s="309"/>
      <c r="BE42" s="309"/>
      <c r="BF42" s="309"/>
      <c r="BG42" s="309"/>
      <c r="BH42" s="309"/>
      <c r="BI42" s="309"/>
      <c r="BJ42" s="309"/>
      <c r="BK42" s="181"/>
      <c r="BL42" s="388" t="str">
        <f>IF(VLOOKUP(BL1,入力用!1:1048576,59,0)="○","■立つことや歩行が困難","□立つことや歩行が困難")</f>
        <v>□立つことや歩行が困難</v>
      </c>
      <c r="BM42" s="309"/>
      <c r="BN42" s="309"/>
      <c r="BO42" s="309"/>
      <c r="BP42" s="309"/>
      <c r="BQ42" s="309"/>
      <c r="BR42" s="309"/>
      <c r="BS42" s="309"/>
      <c r="BT42" s="309"/>
      <c r="BU42" s="309"/>
      <c r="BV42" s="309" t="str">
        <f>IF(VLOOKUP(BL1,入力用!1:1048576,60,0)="○","■音が聞こえない（聞き取りにくい）","□音が聞こえない（聞き取りにくい）")</f>
        <v>□音が聞こえない（聞き取りにくい）</v>
      </c>
      <c r="BW42" s="309"/>
      <c r="BX42" s="309"/>
      <c r="BY42" s="309"/>
      <c r="BZ42" s="309"/>
      <c r="CA42" s="309"/>
      <c r="CB42" s="309"/>
      <c r="CC42" s="309"/>
      <c r="CD42" s="309"/>
      <c r="CE42" s="309"/>
      <c r="CF42" s="181"/>
      <c r="CG42" s="388" t="str">
        <f>IF(VLOOKUP(CG1,入力用!1:1048576,59,0)="○","■立つことや歩行が困難","□立つことや歩行が困難")</f>
        <v>□立つことや歩行が困難</v>
      </c>
      <c r="CH42" s="309"/>
      <c r="CI42" s="309"/>
      <c r="CJ42" s="309"/>
      <c r="CK42" s="309"/>
      <c r="CL42" s="309"/>
      <c r="CM42" s="309"/>
      <c r="CN42" s="309"/>
      <c r="CO42" s="309"/>
      <c r="CP42" s="309"/>
      <c r="CQ42" s="309" t="str">
        <f>IF(VLOOKUP(CG1,入力用!1:1048576,60,0)="○","■音が聞こえない（聞き取りにくい）","□音が聞こえない（聞き取りにくい）")</f>
        <v>□音が聞こえない（聞き取りにくい）</v>
      </c>
      <c r="CR42" s="309"/>
      <c r="CS42" s="309"/>
      <c r="CT42" s="309"/>
      <c r="CU42" s="309"/>
      <c r="CV42" s="309"/>
      <c r="CW42" s="309"/>
      <c r="CX42" s="309"/>
      <c r="CY42" s="309"/>
      <c r="CZ42" s="309"/>
      <c r="DA42" s="181"/>
      <c r="DB42" s="388" t="str">
        <f>IF(VLOOKUP(DB1,入力用!1:1048576,59,0)="○","■立つことや歩行が困難","□立つことや歩行が困難")</f>
        <v>□立つことや歩行が困難</v>
      </c>
      <c r="DC42" s="309"/>
      <c r="DD42" s="309"/>
      <c r="DE42" s="309"/>
      <c r="DF42" s="309"/>
      <c r="DG42" s="309"/>
      <c r="DH42" s="309"/>
      <c r="DI42" s="309"/>
      <c r="DJ42" s="309"/>
      <c r="DK42" s="309"/>
      <c r="DL42" s="309" t="str">
        <f>IF(VLOOKUP(DB1,入力用!1:1048576,60,0)="○","■音が聞こえない（聞き取りにくい）","□音が聞こえない（聞き取りにくい）")</f>
        <v>□音が聞こえない（聞き取りにくい）</v>
      </c>
      <c r="DM42" s="309"/>
      <c r="DN42" s="309"/>
      <c r="DO42" s="309"/>
      <c r="DP42" s="309"/>
      <c r="DQ42" s="309"/>
      <c r="DR42" s="309"/>
      <c r="DS42" s="309"/>
      <c r="DT42" s="309"/>
      <c r="DU42" s="309"/>
      <c r="DV42" s="181"/>
      <c r="DW42" s="388" t="str">
        <f>IF(VLOOKUP(DW1,入力用!1:1048576,59,0)="○","■立つことや歩行が困難","□立つことや歩行が困難")</f>
        <v>□立つことや歩行が困難</v>
      </c>
      <c r="DX42" s="309"/>
      <c r="DY42" s="309"/>
      <c r="DZ42" s="309"/>
      <c r="EA42" s="309"/>
      <c r="EB42" s="309"/>
      <c r="EC42" s="309"/>
      <c r="ED42" s="309"/>
      <c r="EE42" s="309"/>
      <c r="EF42" s="309"/>
      <c r="EG42" s="309" t="str">
        <f>IF(VLOOKUP(DW1,入力用!1:1048576,60,0)="○","■音が聞こえない（聞き取りにくい）","□音が聞こえない（聞き取りにくい）")</f>
        <v>□音が聞こえない（聞き取りにくい）</v>
      </c>
      <c r="EH42" s="309"/>
      <c r="EI42" s="309"/>
      <c r="EJ42" s="309"/>
      <c r="EK42" s="309"/>
      <c r="EL42" s="309"/>
      <c r="EM42" s="309"/>
      <c r="EN42" s="309"/>
      <c r="EO42" s="309"/>
      <c r="EP42" s="309"/>
      <c r="EQ42" s="181"/>
      <c r="ER42" s="388" t="str">
        <f>IF(VLOOKUP(ER1,入力用!1:1048576,59,0)="○","■立つことや歩行が困難","□立つことや歩行が困難")</f>
        <v>□立つことや歩行が困難</v>
      </c>
      <c r="ES42" s="309"/>
      <c r="ET42" s="309"/>
      <c r="EU42" s="309"/>
      <c r="EV42" s="309"/>
      <c r="EW42" s="309"/>
      <c r="EX42" s="309"/>
      <c r="EY42" s="309"/>
      <c r="EZ42" s="309"/>
      <c r="FA42" s="309"/>
      <c r="FB42" s="309" t="str">
        <f>IF(VLOOKUP(ER1,入力用!1:1048576,60,0)="○","■音が聞こえない（聞き取りにくい）","□音が聞こえない（聞き取りにくい）")</f>
        <v>□音が聞こえない（聞き取りにくい）</v>
      </c>
      <c r="FC42" s="309"/>
      <c r="FD42" s="309"/>
      <c r="FE42" s="309"/>
      <c r="FF42" s="309"/>
      <c r="FG42" s="309"/>
      <c r="FH42" s="309"/>
      <c r="FI42" s="309"/>
      <c r="FJ42" s="309"/>
      <c r="FK42" s="309"/>
      <c r="FL42" s="181"/>
      <c r="FM42" s="388" t="str">
        <f>IF(VLOOKUP(FM1,入力用!1:1048576,59,0)="○","■立つことや歩行が困難","□立つことや歩行が困難")</f>
        <v>□立つことや歩行が困難</v>
      </c>
      <c r="FN42" s="309"/>
      <c r="FO42" s="309"/>
      <c r="FP42" s="309"/>
      <c r="FQ42" s="309"/>
      <c r="FR42" s="309"/>
      <c r="FS42" s="309"/>
      <c r="FT42" s="309"/>
      <c r="FU42" s="309"/>
      <c r="FV42" s="309"/>
      <c r="FW42" s="309" t="str">
        <f>IF(VLOOKUP(FM1,入力用!1:1048576,60,0)="○","■音が聞こえない（聞き取りにくい）","□音が聞こえない（聞き取りにくい）")</f>
        <v>□音が聞こえない（聞き取りにくい）</v>
      </c>
      <c r="FX42" s="309"/>
      <c r="FY42" s="309"/>
      <c r="FZ42" s="309"/>
      <c r="GA42" s="309"/>
      <c r="GB42" s="309"/>
      <c r="GC42" s="309"/>
      <c r="GD42" s="309"/>
      <c r="GE42" s="309"/>
      <c r="GF42" s="309"/>
      <c r="GG42" s="181"/>
      <c r="GH42" s="388" t="str">
        <f>IF(VLOOKUP(GH1,入力用!1:1048576,59,0)="○","■立つことや歩行が困難","□立つことや歩行が困難")</f>
        <v>□立つことや歩行が困難</v>
      </c>
      <c r="GI42" s="309"/>
      <c r="GJ42" s="309"/>
      <c r="GK42" s="309"/>
      <c r="GL42" s="309"/>
      <c r="GM42" s="309"/>
      <c r="GN42" s="309"/>
      <c r="GO42" s="309"/>
      <c r="GP42" s="309"/>
      <c r="GQ42" s="309"/>
      <c r="GR42" s="309" t="str">
        <f>IF(VLOOKUP(GH1,入力用!1:1048576,60,0)="○","■音が聞こえない（聞き取りにくい）","□音が聞こえない（聞き取りにくい）")</f>
        <v>□音が聞こえない（聞き取りにくい）</v>
      </c>
      <c r="GS42" s="309"/>
      <c r="GT42" s="309"/>
      <c r="GU42" s="309"/>
      <c r="GV42" s="309"/>
      <c r="GW42" s="309"/>
      <c r="GX42" s="309"/>
      <c r="GY42" s="309"/>
      <c r="GZ42" s="309"/>
      <c r="HA42" s="309"/>
      <c r="HB42" s="181"/>
    </row>
    <row r="43" spans="1:210" s="83" customFormat="1" ht="23.25" customHeight="1">
      <c r="A43" s="360" t="str">
        <f>IF(VLOOKUP(A1,入力用!1:1048576,61,0)="○","■物が見えない（見えにくい）","□物が見えない（見えにくい）")</f>
        <v>□物が見えない（見えにくい）</v>
      </c>
      <c r="B43" s="361"/>
      <c r="C43" s="361"/>
      <c r="D43" s="361"/>
      <c r="E43" s="361"/>
      <c r="F43" s="361"/>
      <c r="G43" s="361"/>
      <c r="H43" s="361"/>
      <c r="I43" s="361"/>
      <c r="J43" s="361"/>
      <c r="K43" s="361" t="str">
        <f>IF(VLOOKUP(A1,入力用!1:1048576,62,0)="○","■言葉や文字の理解がむずかしい","□言葉や文字の理解がむずかしい")</f>
        <v>□言葉や文字の理解がむずかしい</v>
      </c>
      <c r="L43" s="361"/>
      <c r="M43" s="361"/>
      <c r="N43" s="361"/>
      <c r="O43" s="361"/>
      <c r="P43" s="361"/>
      <c r="Q43" s="361"/>
      <c r="R43" s="361"/>
      <c r="S43" s="361"/>
      <c r="T43" s="361"/>
      <c r="U43" s="181"/>
      <c r="V43" s="360" t="str">
        <f>IF(VLOOKUP(V1,入力用!1:1048576,61,0)="○","■物が見えない（見えにくい）","□物が見えない（見えにくい）")</f>
        <v>□物が見えない（見えにくい）</v>
      </c>
      <c r="W43" s="361"/>
      <c r="X43" s="361"/>
      <c r="Y43" s="361"/>
      <c r="Z43" s="361"/>
      <c r="AA43" s="361"/>
      <c r="AB43" s="361"/>
      <c r="AC43" s="361"/>
      <c r="AD43" s="361"/>
      <c r="AE43" s="361"/>
      <c r="AF43" s="361" t="str">
        <f>IF(VLOOKUP(V1,入力用!1:1048576,62,0)="○","■言葉や文字の理解がむずかしい","□言葉や文字の理解がむずかしい")</f>
        <v>□言葉や文字の理解がむずかしい</v>
      </c>
      <c r="AG43" s="361"/>
      <c r="AH43" s="361"/>
      <c r="AI43" s="361"/>
      <c r="AJ43" s="361"/>
      <c r="AK43" s="361"/>
      <c r="AL43" s="361"/>
      <c r="AM43" s="361"/>
      <c r="AN43" s="361"/>
      <c r="AO43" s="361"/>
      <c r="AP43" s="181"/>
      <c r="AQ43" s="360" t="str">
        <f>IF(VLOOKUP(AQ1,入力用!1:1048576,61,0)="○","■物が見えない（見えにくい）","□物が見えない（見えにくい）")</f>
        <v>□物が見えない（見えにくい）</v>
      </c>
      <c r="AR43" s="361"/>
      <c r="AS43" s="361"/>
      <c r="AT43" s="361"/>
      <c r="AU43" s="361"/>
      <c r="AV43" s="361"/>
      <c r="AW43" s="361"/>
      <c r="AX43" s="361"/>
      <c r="AY43" s="361"/>
      <c r="AZ43" s="361"/>
      <c r="BA43" s="361" t="str">
        <f>IF(VLOOKUP(AQ1,入力用!1:1048576,62,0)="○","■言葉や文字の理解がむずかしい","□言葉や文字の理解がむずかしい")</f>
        <v>□言葉や文字の理解がむずかしい</v>
      </c>
      <c r="BB43" s="361"/>
      <c r="BC43" s="361"/>
      <c r="BD43" s="361"/>
      <c r="BE43" s="361"/>
      <c r="BF43" s="361"/>
      <c r="BG43" s="361"/>
      <c r="BH43" s="361"/>
      <c r="BI43" s="361"/>
      <c r="BJ43" s="361"/>
      <c r="BK43" s="181"/>
      <c r="BL43" s="360" t="str">
        <f>IF(VLOOKUP(BL1,入力用!1:1048576,61,0)="○","■物が見えない（見えにくい）","□物が見えない（見えにくい）")</f>
        <v>□物が見えない（見えにくい）</v>
      </c>
      <c r="BM43" s="361"/>
      <c r="BN43" s="361"/>
      <c r="BO43" s="361"/>
      <c r="BP43" s="361"/>
      <c r="BQ43" s="361"/>
      <c r="BR43" s="361"/>
      <c r="BS43" s="361"/>
      <c r="BT43" s="361"/>
      <c r="BU43" s="361"/>
      <c r="BV43" s="361" t="str">
        <f>IF(VLOOKUP(BL1,入力用!1:1048576,62,0)="○","■言葉や文字の理解がむずかしい","□言葉や文字の理解がむずかしい")</f>
        <v>□言葉や文字の理解がむずかしい</v>
      </c>
      <c r="BW43" s="361"/>
      <c r="BX43" s="361"/>
      <c r="BY43" s="361"/>
      <c r="BZ43" s="361"/>
      <c r="CA43" s="361"/>
      <c r="CB43" s="361"/>
      <c r="CC43" s="361"/>
      <c r="CD43" s="361"/>
      <c r="CE43" s="361"/>
      <c r="CF43" s="181"/>
      <c r="CG43" s="360" t="str">
        <f>IF(VLOOKUP(CG1,入力用!1:1048576,61,0)="○","■物が見えない（見えにくい）","□物が見えない（見えにくい）")</f>
        <v>□物が見えない（見えにくい）</v>
      </c>
      <c r="CH43" s="361"/>
      <c r="CI43" s="361"/>
      <c r="CJ43" s="361"/>
      <c r="CK43" s="361"/>
      <c r="CL43" s="361"/>
      <c r="CM43" s="361"/>
      <c r="CN43" s="361"/>
      <c r="CO43" s="361"/>
      <c r="CP43" s="361"/>
      <c r="CQ43" s="361" t="str">
        <f>IF(VLOOKUP(CG1,入力用!1:1048576,62,0)="○","■言葉や文字の理解がむずかしい","□言葉や文字の理解がむずかしい")</f>
        <v>□言葉や文字の理解がむずかしい</v>
      </c>
      <c r="CR43" s="361"/>
      <c r="CS43" s="361"/>
      <c r="CT43" s="361"/>
      <c r="CU43" s="361"/>
      <c r="CV43" s="361"/>
      <c r="CW43" s="361"/>
      <c r="CX43" s="361"/>
      <c r="CY43" s="361"/>
      <c r="CZ43" s="361"/>
      <c r="DA43" s="181"/>
      <c r="DB43" s="360" t="str">
        <f>IF(VLOOKUP(DB1,入力用!1:1048576,61,0)="○","■物が見えない（見えにくい）","□物が見えない（見えにくい）")</f>
        <v>□物が見えない（見えにくい）</v>
      </c>
      <c r="DC43" s="361"/>
      <c r="DD43" s="361"/>
      <c r="DE43" s="361"/>
      <c r="DF43" s="361"/>
      <c r="DG43" s="361"/>
      <c r="DH43" s="361"/>
      <c r="DI43" s="361"/>
      <c r="DJ43" s="361"/>
      <c r="DK43" s="361"/>
      <c r="DL43" s="361" t="str">
        <f>IF(VLOOKUP(DB1,入力用!1:1048576,62,0)="○","■言葉や文字の理解がむずかしい","□言葉や文字の理解がむずかしい")</f>
        <v>□言葉や文字の理解がむずかしい</v>
      </c>
      <c r="DM43" s="361"/>
      <c r="DN43" s="361"/>
      <c r="DO43" s="361"/>
      <c r="DP43" s="361"/>
      <c r="DQ43" s="361"/>
      <c r="DR43" s="361"/>
      <c r="DS43" s="361"/>
      <c r="DT43" s="361"/>
      <c r="DU43" s="361"/>
      <c r="DV43" s="181"/>
      <c r="DW43" s="360" t="str">
        <f>IF(VLOOKUP(DW1,入力用!1:1048576,61,0)="○","■物が見えない（見えにくい）","□物が見えない（見えにくい）")</f>
        <v>□物が見えない（見えにくい）</v>
      </c>
      <c r="DX43" s="361"/>
      <c r="DY43" s="361"/>
      <c r="DZ43" s="361"/>
      <c r="EA43" s="361"/>
      <c r="EB43" s="361"/>
      <c r="EC43" s="361"/>
      <c r="ED43" s="361"/>
      <c r="EE43" s="361"/>
      <c r="EF43" s="361"/>
      <c r="EG43" s="361" t="str">
        <f>IF(VLOOKUP(DW1,入力用!1:1048576,62,0)="○","■言葉や文字の理解がむずかしい","□言葉や文字の理解がむずかしい")</f>
        <v>□言葉や文字の理解がむずかしい</v>
      </c>
      <c r="EH43" s="361"/>
      <c r="EI43" s="361"/>
      <c r="EJ43" s="361"/>
      <c r="EK43" s="361"/>
      <c r="EL43" s="361"/>
      <c r="EM43" s="361"/>
      <c r="EN43" s="361"/>
      <c r="EO43" s="361"/>
      <c r="EP43" s="361"/>
      <c r="EQ43" s="181"/>
      <c r="ER43" s="360" t="str">
        <f>IF(VLOOKUP(ER1,入力用!1:1048576,61,0)="○","■物が見えない（見えにくい）","□物が見えない（見えにくい）")</f>
        <v>□物が見えない（見えにくい）</v>
      </c>
      <c r="ES43" s="361"/>
      <c r="ET43" s="361"/>
      <c r="EU43" s="361"/>
      <c r="EV43" s="361"/>
      <c r="EW43" s="361"/>
      <c r="EX43" s="361"/>
      <c r="EY43" s="361"/>
      <c r="EZ43" s="361"/>
      <c r="FA43" s="361"/>
      <c r="FB43" s="361" t="str">
        <f>IF(VLOOKUP(ER1,入力用!1:1048576,62,0)="○","■言葉や文字の理解がむずかしい","□言葉や文字の理解がむずかしい")</f>
        <v>□言葉や文字の理解がむずかしい</v>
      </c>
      <c r="FC43" s="361"/>
      <c r="FD43" s="361"/>
      <c r="FE43" s="361"/>
      <c r="FF43" s="361"/>
      <c r="FG43" s="361"/>
      <c r="FH43" s="361"/>
      <c r="FI43" s="361"/>
      <c r="FJ43" s="361"/>
      <c r="FK43" s="361"/>
      <c r="FL43" s="181"/>
      <c r="FM43" s="360" t="str">
        <f>IF(VLOOKUP(FM1,入力用!1:1048576,61,0)="○","■物が見えない（見えにくい）","□物が見えない（見えにくい）")</f>
        <v>□物が見えない（見えにくい）</v>
      </c>
      <c r="FN43" s="361"/>
      <c r="FO43" s="361"/>
      <c r="FP43" s="361"/>
      <c r="FQ43" s="361"/>
      <c r="FR43" s="361"/>
      <c r="FS43" s="361"/>
      <c r="FT43" s="361"/>
      <c r="FU43" s="361"/>
      <c r="FV43" s="361"/>
      <c r="FW43" s="361" t="str">
        <f>IF(VLOOKUP(FM1,入力用!1:1048576,62,0)="○","■言葉や文字の理解がむずかしい","□言葉や文字の理解がむずかしい")</f>
        <v>□言葉や文字の理解がむずかしい</v>
      </c>
      <c r="FX43" s="361"/>
      <c r="FY43" s="361"/>
      <c r="FZ43" s="361"/>
      <c r="GA43" s="361"/>
      <c r="GB43" s="361"/>
      <c r="GC43" s="361"/>
      <c r="GD43" s="361"/>
      <c r="GE43" s="361"/>
      <c r="GF43" s="361"/>
      <c r="GG43" s="181"/>
      <c r="GH43" s="360" t="str">
        <f>IF(VLOOKUP(GH1,入力用!1:1048576,61,0)="○","■物が見えない（見えにくい）","□物が見えない（見えにくい）")</f>
        <v>□物が見えない（見えにくい）</v>
      </c>
      <c r="GI43" s="361"/>
      <c r="GJ43" s="361"/>
      <c r="GK43" s="361"/>
      <c r="GL43" s="361"/>
      <c r="GM43" s="361"/>
      <c r="GN43" s="361"/>
      <c r="GO43" s="361"/>
      <c r="GP43" s="361"/>
      <c r="GQ43" s="361"/>
      <c r="GR43" s="361" t="str">
        <f>IF(VLOOKUP(GH1,入力用!1:1048576,62,0)="○","■言葉や文字の理解がむずかしい","□言葉や文字の理解がむずかしい")</f>
        <v>□言葉や文字の理解がむずかしい</v>
      </c>
      <c r="GS43" s="361"/>
      <c r="GT43" s="361"/>
      <c r="GU43" s="361"/>
      <c r="GV43" s="361"/>
      <c r="GW43" s="361"/>
      <c r="GX43" s="361"/>
      <c r="GY43" s="361"/>
      <c r="GZ43" s="361"/>
      <c r="HA43" s="361"/>
      <c r="HB43" s="181"/>
    </row>
    <row r="44" spans="1:210" s="83" customFormat="1" ht="23.25" customHeight="1">
      <c r="A44" s="360" t="str">
        <f>IF(VLOOKUP(A1,入力用!1:1048576,63,0)="○","■危険なことが判断できない","□危険なことが判断できない")</f>
        <v>□危険なことが判断できない</v>
      </c>
      <c r="B44" s="361"/>
      <c r="C44" s="361"/>
      <c r="D44" s="361"/>
      <c r="E44" s="361"/>
      <c r="F44" s="361"/>
      <c r="G44" s="361"/>
      <c r="H44" s="361"/>
      <c r="I44" s="361"/>
      <c r="J44" s="361"/>
      <c r="K44" s="361" t="str">
        <f>IF(VLOOKUP(A1,入力用!1:1048576,64,0)="○","■顔を見ても知人や家族とわからない","□顔を見ても知人や家族とわからない")</f>
        <v>□顔を見ても知人や家族とわからない</v>
      </c>
      <c r="L44" s="361"/>
      <c r="M44" s="361"/>
      <c r="N44" s="361"/>
      <c r="O44" s="361"/>
      <c r="P44" s="361"/>
      <c r="Q44" s="361"/>
      <c r="R44" s="361"/>
      <c r="S44" s="361"/>
      <c r="T44" s="361"/>
      <c r="U44" s="181"/>
      <c r="V44" s="360" t="str">
        <f>IF(VLOOKUP(V1,入力用!1:1048576,63,0)="○","■危険なことが判断できない","□危険なことが判断できない")</f>
        <v>□危険なことが判断できない</v>
      </c>
      <c r="W44" s="361"/>
      <c r="X44" s="361"/>
      <c r="Y44" s="361"/>
      <c r="Z44" s="361"/>
      <c r="AA44" s="361"/>
      <c r="AB44" s="361"/>
      <c r="AC44" s="361"/>
      <c r="AD44" s="361"/>
      <c r="AE44" s="361"/>
      <c r="AF44" s="361" t="str">
        <f>IF(VLOOKUP(V1,入力用!1:1048576,64,0)="○","■顔を見ても知人や家族とわからない","□顔を見ても知人や家族とわからない")</f>
        <v>□顔を見ても知人や家族とわからない</v>
      </c>
      <c r="AG44" s="361"/>
      <c r="AH44" s="361"/>
      <c r="AI44" s="361"/>
      <c r="AJ44" s="361"/>
      <c r="AK44" s="361"/>
      <c r="AL44" s="361"/>
      <c r="AM44" s="361"/>
      <c r="AN44" s="361"/>
      <c r="AO44" s="361"/>
      <c r="AP44" s="181"/>
      <c r="AQ44" s="360" t="str">
        <f>IF(VLOOKUP(AQ1,入力用!1:1048576,63,0)="○","■危険なことが判断できない","□危険なことが判断できない")</f>
        <v>□危険なことが判断できない</v>
      </c>
      <c r="AR44" s="361"/>
      <c r="AS44" s="361"/>
      <c r="AT44" s="361"/>
      <c r="AU44" s="361"/>
      <c r="AV44" s="361"/>
      <c r="AW44" s="361"/>
      <c r="AX44" s="361"/>
      <c r="AY44" s="361"/>
      <c r="AZ44" s="361"/>
      <c r="BA44" s="361" t="str">
        <f>IF(VLOOKUP(AQ1,入力用!1:1048576,64,0)="○","■顔を見ても知人や家族とわからない","□顔を見ても知人や家族とわからない")</f>
        <v>□顔を見ても知人や家族とわからない</v>
      </c>
      <c r="BB44" s="361"/>
      <c r="BC44" s="361"/>
      <c r="BD44" s="361"/>
      <c r="BE44" s="361"/>
      <c r="BF44" s="361"/>
      <c r="BG44" s="361"/>
      <c r="BH44" s="361"/>
      <c r="BI44" s="361"/>
      <c r="BJ44" s="361"/>
      <c r="BK44" s="181"/>
      <c r="BL44" s="360" t="str">
        <f>IF(VLOOKUP(BL1,入力用!1:1048576,63,0)="○","■危険なことが判断できない","□危険なことが判断できない")</f>
        <v>□危険なことが判断できない</v>
      </c>
      <c r="BM44" s="361"/>
      <c r="BN44" s="361"/>
      <c r="BO44" s="361"/>
      <c r="BP44" s="361"/>
      <c r="BQ44" s="361"/>
      <c r="BR44" s="361"/>
      <c r="BS44" s="361"/>
      <c r="BT44" s="361"/>
      <c r="BU44" s="361"/>
      <c r="BV44" s="361" t="str">
        <f>IF(VLOOKUP(BL1,入力用!1:1048576,64,0)="○","■顔を見ても知人や家族とわからない","□顔を見ても知人や家族とわからない")</f>
        <v>□顔を見ても知人や家族とわからない</v>
      </c>
      <c r="BW44" s="361"/>
      <c r="BX44" s="361"/>
      <c r="BY44" s="361"/>
      <c r="BZ44" s="361"/>
      <c r="CA44" s="361"/>
      <c r="CB44" s="361"/>
      <c r="CC44" s="361"/>
      <c r="CD44" s="361"/>
      <c r="CE44" s="361"/>
      <c r="CF44" s="181"/>
      <c r="CG44" s="360" t="str">
        <f>IF(VLOOKUP(CG1,入力用!1:1048576,63,0)="○","■危険なことが判断できない","□危険なことが判断できない")</f>
        <v>□危険なことが判断できない</v>
      </c>
      <c r="CH44" s="361"/>
      <c r="CI44" s="361"/>
      <c r="CJ44" s="361"/>
      <c r="CK44" s="361"/>
      <c r="CL44" s="361"/>
      <c r="CM44" s="361"/>
      <c r="CN44" s="361"/>
      <c r="CO44" s="361"/>
      <c r="CP44" s="361"/>
      <c r="CQ44" s="361" t="str">
        <f>IF(VLOOKUP(CG1,入力用!1:1048576,64,0)="○","■顔を見ても知人や家族とわからない","□顔を見ても知人や家族とわからない")</f>
        <v>□顔を見ても知人や家族とわからない</v>
      </c>
      <c r="CR44" s="361"/>
      <c r="CS44" s="361"/>
      <c r="CT44" s="361"/>
      <c r="CU44" s="361"/>
      <c r="CV44" s="361"/>
      <c r="CW44" s="361"/>
      <c r="CX44" s="361"/>
      <c r="CY44" s="361"/>
      <c r="CZ44" s="361"/>
      <c r="DA44" s="181"/>
      <c r="DB44" s="360" t="str">
        <f>IF(VLOOKUP(DB1,入力用!1:1048576,63,0)="○","■危険なことが判断できない","□危険なことが判断できない")</f>
        <v>□危険なことが判断できない</v>
      </c>
      <c r="DC44" s="361"/>
      <c r="DD44" s="361"/>
      <c r="DE44" s="361"/>
      <c r="DF44" s="361"/>
      <c r="DG44" s="361"/>
      <c r="DH44" s="361"/>
      <c r="DI44" s="361"/>
      <c r="DJ44" s="361"/>
      <c r="DK44" s="361"/>
      <c r="DL44" s="361" t="str">
        <f>IF(VLOOKUP(DB1,入力用!1:1048576,64,0)="○","■顔を見ても知人や家族とわからない","□顔を見ても知人や家族とわからない")</f>
        <v>□顔を見ても知人や家族とわからない</v>
      </c>
      <c r="DM44" s="361"/>
      <c r="DN44" s="361"/>
      <c r="DO44" s="361"/>
      <c r="DP44" s="361"/>
      <c r="DQ44" s="361"/>
      <c r="DR44" s="361"/>
      <c r="DS44" s="361"/>
      <c r="DT44" s="361"/>
      <c r="DU44" s="361"/>
      <c r="DV44" s="181"/>
      <c r="DW44" s="360" t="str">
        <f>IF(VLOOKUP(DW1,入力用!1:1048576,63,0)="○","■危険なことが判断できない","□危険なことが判断できない")</f>
        <v>□危険なことが判断できない</v>
      </c>
      <c r="DX44" s="361"/>
      <c r="DY44" s="361"/>
      <c r="DZ44" s="361"/>
      <c r="EA44" s="361"/>
      <c r="EB44" s="361"/>
      <c r="EC44" s="361"/>
      <c r="ED44" s="361"/>
      <c r="EE44" s="361"/>
      <c r="EF44" s="361"/>
      <c r="EG44" s="361" t="str">
        <f>IF(VLOOKUP(DW1,入力用!1:1048576,64,0)="○","■顔を見ても知人や家族とわからない","□顔を見ても知人や家族とわからない")</f>
        <v>□顔を見ても知人や家族とわからない</v>
      </c>
      <c r="EH44" s="361"/>
      <c r="EI44" s="361"/>
      <c r="EJ44" s="361"/>
      <c r="EK44" s="361"/>
      <c r="EL44" s="361"/>
      <c r="EM44" s="361"/>
      <c r="EN44" s="361"/>
      <c r="EO44" s="361"/>
      <c r="EP44" s="361"/>
      <c r="EQ44" s="181"/>
      <c r="ER44" s="360" t="str">
        <f>IF(VLOOKUP(ER1,入力用!1:1048576,63,0)="○","■危険なことが判断できない","□危険なことが判断できない")</f>
        <v>□危険なことが判断できない</v>
      </c>
      <c r="ES44" s="361"/>
      <c r="ET44" s="361"/>
      <c r="EU44" s="361"/>
      <c r="EV44" s="361"/>
      <c r="EW44" s="361"/>
      <c r="EX44" s="361"/>
      <c r="EY44" s="361"/>
      <c r="EZ44" s="361"/>
      <c r="FA44" s="361"/>
      <c r="FB44" s="361" t="str">
        <f>IF(VLOOKUP(ER1,入力用!1:1048576,64,0)="○","■顔を見ても知人や家族とわからない","□顔を見ても知人や家族とわからない")</f>
        <v>□顔を見ても知人や家族とわからない</v>
      </c>
      <c r="FC44" s="361"/>
      <c r="FD44" s="361"/>
      <c r="FE44" s="361"/>
      <c r="FF44" s="361"/>
      <c r="FG44" s="361"/>
      <c r="FH44" s="361"/>
      <c r="FI44" s="361"/>
      <c r="FJ44" s="361"/>
      <c r="FK44" s="361"/>
      <c r="FL44" s="181"/>
      <c r="FM44" s="360" t="str">
        <f>IF(VLOOKUP(FM1,入力用!1:1048576,63,0)="○","■危険なことが判断できない","□危険なことが判断できない")</f>
        <v>□危険なことが判断できない</v>
      </c>
      <c r="FN44" s="361"/>
      <c r="FO44" s="361"/>
      <c r="FP44" s="361"/>
      <c r="FQ44" s="361"/>
      <c r="FR44" s="361"/>
      <c r="FS44" s="361"/>
      <c r="FT44" s="361"/>
      <c r="FU44" s="361"/>
      <c r="FV44" s="361"/>
      <c r="FW44" s="361" t="str">
        <f>IF(VLOOKUP(FM1,入力用!1:1048576,64,0)="○","■顔を見ても知人や家族とわからない","□顔を見ても知人や家族とわからない")</f>
        <v>□顔を見ても知人や家族とわからない</v>
      </c>
      <c r="FX44" s="361"/>
      <c r="FY44" s="361"/>
      <c r="FZ44" s="361"/>
      <c r="GA44" s="361"/>
      <c r="GB44" s="361"/>
      <c r="GC44" s="361"/>
      <c r="GD44" s="361"/>
      <c r="GE44" s="361"/>
      <c r="GF44" s="361"/>
      <c r="GG44" s="181"/>
      <c r="GH44" s="360" t="str">
        <f>IF(VLOOKUP(GH1,入力用!1:1048576,63,0)="○","■危険なことが判断できない","□危険なことが判断できない")</f>
        <v>□危険なことが判断できない</v>
      </c>
      <c r="GI44" s="361"/>
      <c r="GJ44" s="361"/>
      <c r="GK44" s="361"/>
      <c r="GL44" s="361"/>
      <c r="GM44" s="361"/>
      <c r="GN44" s="361"/>
      <c r="GO44" s="361"/>
      <c r="GP44" s="361"/>
      <c r="GQ44" s="361"/>
      <c r="GR44" s="361" t="str">
        <f>IF(VLOOKUP(GH1,入力用!1:1048576,64,0)="○","■顔を見ても知人や家族とわからない","□顔を見ても知人や家族とわからない")</f>
        <v>□顔を見ても知人や家族とわからない</v>
      </c>
      <c r="GS44" s="361"/>
      <c r="GT44" s="361"/>
      <c r="GU44" s="361"/>
      <c r="GV44" s="361"/>
      <c r="GW44" s="361"/>
      <c r="GX44" s="361"/>
      <c r="GY44" s="361"/>
      <c r="GZ44" s="361"/>
      <c r="HA44" s="361"/>
      <c r="HB44" s="181"/>
    </row>
    <row r="45" spans="1:210" s="83" customFormat="1" ht="23.25" customHeight="1">
      <c r="A45" s="360" t="str">
        <f>IF(VLOOKUP(A1,入力用!1:1048576,65,0)="○","■同居家族も支援を要する状態にある","□同居家族も支援を要する状態にある")</f>
        <v>□同居家族も支援を要する状態にある</v>
      </c>
      <c r="B45" s="361"/>
      <c r="C45" s="361"/>
      <c r="D45" s="361"/>
      <c r="E45" s="361"/>
      <c r="F45" s="361"/>
      <c r="G45" s="361"/>
      <c r="H45" s="361"/>
      <c r="I45" s="361"/>
      <c r="J45" s="361"/>
      <c r="K45" s="361" t="str">
        <f>IF(VLOOKUP(A1,入力用!1:1048576,66,0)="○","■歩行時に杖が必要","□歩行時に杖が必要")</f>
        <v>□歩行時に杖が必要</v>
      </c>
      <c r="L45" s="361"/>
      <c r="M45" s="361"/>
      <c r="N45" s="361"/>
      <c r="O45" s="361"/>
      <c r="P45" s="361"/>
      <c r="Q45" s="361"/>
      <c r="R45" s="361"/>
      <c r="S45" s="361"/>
      <c r="T45" s="361"/>
      <c r="U45" s="181"/>
      <c r="V45" s="360" t="str">
        <f>IF(VLOOKUP(V1,入力用!1:1048576,65,0)="○","■同居家族も支援を要する状態にある","□同居家族も支援を要する状態にある")</f>
        <v>□同居家族も支援を要する状態にある</v>
      </c>
      <c r="W45" s="361"/>
      <c r="X45" s="361"/>
      <c r="Y45" s="361"/>
      <c r="Z45" s="361"/>
      <c r="AA45" s="361"/>
      <c r="AB45" s="361"/>
      <c r="AC45" s="361"/>
      <c r="AD45" s="361"/>
      <c r="AE45" s="361"/>
      <c r="AF45" s="361" t="str">
        <f>IF(VLOOKUP(V1,入力用!1:1048576,66,0)="○","■歩行時に杖が必要","□歩行時に杖が必要")</f>
        <v>□歩行時に杖が必要</v>
      </c>
      <c r="AG45" s="361"/>
      <c r="AH45" s="361"/>
      <c r="AI45" s="361"/>
      <c r="AJ45" s="361"/>
      <c r="AK45" s="361"/>
      <c r="AL45" s="361"/>
      <c r="AM45" s="361"/>
      <c r="AN45" s="361"/>
      <c r="AO45" s="361"/>
      <c r="AP45" s="181"/>
      <c r="AQ45" s="360" t="str">
        <f>IF(VLOOKUP(AQ1,入力用!1:1048576,65,0)="○","■同居家族も支援を要する状態にある","□同居家族も支援を要する状態にある")</f>
        <v>□同居家族も支援を要する状態にある</v>
      </c>
      <c r="AR45" s="361"/>
      <c r="AS45" s="361"/>
      <c r="AT45" s="361"/>
      <c r="AU45" s="361"/>
      <c r="AV45" s="361"/>
      <c r="AW45" s="361"/>
      <c r="AX45" s="361"/>
      <c r="AY45" s="361"/>
      <c r="AZ45" s="361"/>
      <c r="BA45" s="361" t="str">
        <f>IF(VLOOKUP(AQ1,入力用!1:1048576,66,0)="○","■歩行時に杖が必要","□歩行時に杖が必要")</f>
        <v>□歩行時に杖が必要</v>
      </c>
      <c r="BB45" s="361"/>
      <c r="BC45" s="361"/>
      <c r="BD45" s="361"/>
      <c r="BE45" s="361"/>
      <c r="BF45" s="361"/>
      <c r="BG45" s="361"/>
      <c r="BH45" s="361"/>
      <c r="BI45" s="361"/>
      <c r="BJ45" s="361"/>
      <c r="BK45" s="181"/>
      <c r="BL45" s="360" t="str">
        <f>IF(VLOOKUP(BL1,入力用!1:1048576,65,0)="○","■同居家族も支援を要する状態にある","□同居家族も支援を要する状態にある")</f>
        <v>□同居家族も支援を要する状態にある</v>
      </c>
      <c r="BM45" s="361"/>
      <c r="BN45" s="361"/>
      <c r="BO45" s="361"/>
      <c r="BP45" s="361"/>
      <c r="BQ45" s="361"/>
      <c r="BR45" s="361"/>
      <c r="BS45" s="361"/>
      <c r="BT45" s="361"/>
      <c r="BU45" s="361"/>
      <c r="BV45" s="361" t="str">
        <f>IF(VLOOKUP(BL1,入力用!1:1048576,66,0)="○","■歩行時に杖が必要","□歩行時に杖が必要")</f>
        <v>□歩行時に杖が必要</v>
      </c>
      <c r="BW45" s="361"/>
      <c r="BX45" s="361"/>
      <c r="BY45" s="361"/>
      <c r="BZ45" s="361"/>
      <c r="CA45" s="361"/>
      <c r="CB45" s="361"/>
      <c r="CC45" s="361"/>
      <c r="CD45" s="361"/>
      <c r="CE45" s="361"/>
      <c r="CF45" s="181"/>
      <c r="CG45" s="360" t="str">
        <f>IF(VLOOKUP(CG1,入力用!1:1048576,65,0)="○","■同居家族も支援を要する状態にある","□同居家族も支援を要する状態にある")</f>
        <v>□同居家族も支援を要する状態にある</v>
      </c>
      <c r="CH45" s="361"/>
      <c r="CI45" s="361"/>
      <c r="CJ45" s="361"/>
      <c r="CK45" s="361"/>
      <c r="CL45" s="361"/>
      <c r="CM45" s="361"/>
      <c r="CN45" s="361"/>
      <c r="CO45" s="361"/>
      <c r="CP45" s="361"/>
      <c r="CQ45" s="361" t="str">
        <f>IF(VLOOKUP(CG1,入力用!1:1048576,66,0)="○","■歩行時に杖が必要","□歩行時に杖が必要")</f>
        <v>□歩行時に杖が必要</v>
      </c>
      <c r="CR45" s="361"/>
      <c r="CS45" s="361"/>
      <c r="CT45" s="361"/>
      <c r="CU45" s="361"/>
      <c r="CV45" s="361"/>
      <c r="CW45" s="361"/>
      <c r="CX45" s="361"/>
      <c r="CY45" s="361"/>
      <c r="CZ45" s="361"/>
      <c r="DA45" s="181"/>
      <c r="DB45" s="360" t="str">
        <f>IF(VLOOKUP(DB1,入力用!1:1048576,65,0)="○","■同居家族も支援を要する状態にある","□同居家族も支援を要する状態にある")</f>
        <v>□同居家族も支援を要する状態にある</v>
      </c>
      <c r="DC45" s="361"/>
      <c r="DD45" s="361"/>
      <c r="DE45" s="361"/>
      <c r="DF45" s="361"/>
      <c r="DG45" s="361"/>
      <c r="DH45" s="361"/>
      <c r="DI45" s="361"/>
      <c r="DJ45" s="361"/>
      <c r="DK45" s="361"/>
      <c r="DL45" s="361" t="str">
        <f>IF(VLOOKUP(DB1,入力用!1:1048576,66,0)="○","■歩行時に杖が必要","□歩行時に杖が必要")</f>
        <v>□歩行時に杖が必要</v>
      </c>
      <c r="DM45" s="361"/>
      <c r="DN45" s="361"/>
      <c r="DO45" s="361"/>
      <c r="DP45" s="361"/>
      <c r="DQ45" s="361"/>
      <c r="DR45" s="361"/>
      <c r="DS45" s="361"/>
      <c r="DT45" s="361"/>
      <c r="DU45" s="361"/>
      <c r="DV45" s="181"/>
      <c r="DW45" s="360" t="str">
        <f>IF(VLOOKUP(DW1,入力用!1:1048576,65,0)="○","■同居家族も支援を要する状態にある","□同居家族も支援を要する状態にある")</f>
        <v>□同居家族も支援を要する状態にある</v>
      </c>
      <c r="DX45" s="361"/>
      <c r="DY45" s="361"/>
      <c r="DZ45" s="361"/>
      <c r="EA45" s="361"/>
      <c r="EB45" s="361"/>
      <c r="EC45" s="361"/>
      <c r="ED45" s="361"/>
      <c r="EE45" s="361"/>
      <c r="EF45" s="361"/>
      <c r="EG45" s="361" t="str">
        <f>IF(VLOOKUP(DW1,入力用!1:1048576,66,0)="○","■歩行時に杖が必要","□歩行時に杖が必要")</f>
        <v>□歩行時に杖が必要</v>
      </c>
      <c r="EH45" s="361"/>
      <c r="EI45" s="361"/>
      <c r="EJ45" s="361"/>
      <c r="EK45" s="361"/>
      <c r="EL45" s="361"/>
      <c r="EM45" s="361"/>
      <c r="EN45" s="361"/>
      <c r="EO45" s="361"/>
      <c r="EP45" s="361"/>
      <c r="EQ45" s="181"/>
      <c r="ER45" s="360" t="str">
        <f>IF(VLOOKUP(ER1,入力用!1:1048576,65,0)="○","■同居家族も支援を要する状態にある","□同居家族も支援を要する状態にある")</f>
        <v>□同居家族も支援を要する状態にある</v>
      </c>
      <c r="ES45" s="361"/>
      <c r="ET45" s="361"/>
      <c r="EU45" s="361"/>
      <c r="EV45" s="361"/>
      <c r="EW45" s="361"/>
      <c r="EX45" s="361"/>
      <c r="EY45" s="361"/>
      <c r="EZ45" s="361"/>
      <c r="FA45" s="361"/>
      <c r="FB45" s="361" t="str">
        <f>IF(VLOOKUP(ER1,入力用!1:1048576,66,0)="○","■歩行時に杖が必要","□歩行時に杖が必要")</f>
        <v>□歩行時に杖が必要</v>
      </c>
      <c r="FC45" s="361"/>
      <c r="FD45" s="361"/>
      <c r="FE45" s="361"/>
      <c r="FF45" s="361"/>
      <c r="FG45" s="361"/>
      <c r="FH45" s="361"/>
      <c r="FI45" s="361"/>
      <c r="FJ45" s="361"/>
      <c r="FK45" s="361"/>
      <c r="FL45" s="181"/>
      <c r="FM45" s="360" t="str">
        <f>IF(VLOOKUP(FM1,入力用!1:1048576,65,0)="○","■同居家族も支援を要する状態にある","□同居家族も支援を要する状態にある")</f>
        <v>□同居家族も支援を要する状態にある</v>
      </c>
      <c r="FN45" s="361"/>
      <c r="FO45" s="361"/>
      <c r="FP45" s="361"/>
      <c r="FQ45" s="361"/>
      <c r="FR45" s="361"/>
      <c r="FS45" s="361"/>
      <c r="FT45" s="361"/>
      <c r="FU45" s="361"/>
      <c r="FV45" s="361"/>
      <c r="FW45" s="361" t="str">
        <f>IF(VLOOKUP(FM1,入力用!1:1048576,66,0)="○","■歩行時に杖が必要","□歩行時に杖が必要")</f>
        <v>□歩行時に杖が必要</v>
      </c>
      <c r="FX45" s="361"/>
      <c r="FY45" s="361"/>
      <c r="FZ45" s="361"/>
      <c r="GA45" s="361"/>
      <c r="GB45" s="361"/>
      <c r="GC45" s="361"/>
      <c r="GD45" s="361"/>
      <c r="GE45" s="361"/>
      <c r="GF45" s="361"/>
      <c r="GG45" s="181"/>
      <c r="GH45" s="360" t="str">
        <f>IF(VLOOKUP(GH1,入力用!1:1048576,65,0)="○","■同居家族も支援を要する状態にある","□同居家族も支援を要する状態にある")</f>
        <v>□同居家族も支援を要する状態にある</v>
      </c>
      <c r="GI45" s="361"/>
      <c r="GJ45" s="361"/>
      <c r="GK45" s="361"/>
      <c r="GL45" s="361"/>
      <c r="GM45" s="361"/>
      <c r="GN45" s="361"/>
      <c r="GO45" s="361"/>
      <c r="GP45" s="361"/>
      <c r="GQ45" s="361"/>
      <c r="GR45" s="361" t="str">
        <f>IF(VLOOKUP(GH1,入力用!1:1048576,66,0)="○","■歩行時に杖が必要","□歩行時に杖が必要")</f>
        <v>□歩行時に杖が必要</v>
      </c>
      <c r="GS45" s="361"/>
      <c r="GT45" s="361"/>
      <c r="GU45" s="361"/>
      <c r="GV45" s="361"/>
      <c r="GW45" s="361"/>
      <c r="GX45" s="361"/>
      <c r="GY45" s="361"/>
      <c r="GZ45" s="361"/>
      <c r="HA45" s="361"/>
      <c r="HB45" s="181"/>
    </row>
    <row r="46" spans="1:210" s="83" customFormat="1" ht="23.25" customHeight="1">
      <c r="A46" s="360" t="str">
        <f>IF(VLOOKUP(A1,入力用!1:1048576,67,0)="○","■移動時に車いすが必要","□移動時に車いすが必要")</f>
        <v>□移動時に車いすが必要</v>
      </c>
      <c r="B46" s="361"/>
      <c r="C46" s="361"/>
      <c r="D46" s="361"/>
      <c r="E46" s="361"/>
      <c r="F46" s="361"/>
      <c r="G46" s="361"/>
      <c r="H46" s="361"/>
      <c r="I46" s="361"/>
      <c r="J46" s="361"/>
      <c r="K46" s="361" t="str">
        <f>IF(VLOOKUP(A1,入力用!1:1048576,68,0)="○","■酸素吸入","□酸素吸入")</f>
        <v>□酸素吸入</v>
      </c>
      <c r="L46" s="361"/>
      <c r="M46" s="361"/>
      <c r="N46" s="361"/>
      <c r="O46" s="361"/>
      <c r="P46" s="361"/>
      <c r="Q46" s="361"/>
      <c r="R46" s="361"/>
      <c r="S46" s="361"/>
      <c r="T46" s="361"/>
      <c r="U46" s="181"/>
      <c r="V46" s="360" t="str">
        <f>IF(VLOOKUP(V1,入力用!1:1048576,67,0)="○","■移動時に車いすが必要","□移動時に車いすが必要")</f>
        <v>□移動時に車いすが必要</v>
      </c>
      <c r="W46" s="361"/>
      <c r="X46" s="361"/>
      <c r="Y46" s="361"/>
      <c r="Z46" s="361"/>
      <c r="AA46" s="361"/>
      <c r="AB46" s="361"/>
      <c r="AC46" s="361"/>
      <c r="AD46" s="361"/>
      <c r="AE46" s="361"/>
      <c r="AF46" s="361" t="str">
        <f>IF(VLOOKUP(V1,入力用!1:1048576,68,0)="○","■酸素吸入","□酸素吸入")</f>
        <v>□酸素吸入</v>
      </c>
      <c r="AG46" s="361"/>
      <c r="AH46" s="361"/>
      <c r="AI46" s="361"/>
      <c r="AJ46" s="361"/>
      <c r="AK46" s="361"/>
      <c r="AL46" s="361"/>
      <c r="AM46" s="361"/>
      <c r="AN46" s="361"/>
      <c r="AO46" s="361"/>
      <c r="AP46" s="181"/>
      <c r="AQ46" s="360" t="str">
        <f>IF(VLOOKUP(AQ1,入力用!1:1048576,67,0)="○","■移動時に車いすが必要","□移動時に車いすが必要")</f>
        <v>□移動時に車いすが必要</v>
      </c>
      <c r="AR46" s="361"/>
      <c r="AS46" s="361"/>
      <c r="AT46" s="361"/>
      <c r="AU46" s="361"/>
      <c r="AV46" s="361"/>
      <c r="AW46" s="361"/>
      <c r="AX46" s="361"/>
      <c r="AY46" s="361"/>
      <c r="AZ46" s="361"/>
      <c r="BA46" s="361" t="str">
        <f>IF(VLOOKUP(AQ1,入力用!1:1048576,68,0)="○","■酸素吸入","□酸素吸入")</f>
        <v>□酸素吸入</v>
      </c>
      <c r="BB46" s="361"/>
      <c r="BC46" s="361"/>
      <c r="BD46" s="361"/>
      <c r="BE46" s="361"/>
      <c r="BF46" s="361"/>
      <c r="BG46" s="361"/>
      <c r="BH46" s="361"/>
      <c r="BI46" s="361"/>
      <c r="BJ46" s="361"/>
      <c r="BK46" s="181"/>
      <c r="BL46" s="360" t="str">
        <f>IF(VLOOKUP(BL1,入力用!1:1048576,67,0)="○","■移動時に車いすが必要","□移動時に車いすが必要")</f>
        <v>□移動時に車いすが必要</v>
      </c>
      <c r="BM46" s="361"/>
      <c r="BN46" s="361"/>
      <c r="BO46" s="361"/>
      <c r="BP46" s="361"/>
      <c r="BQ46" s="361"/>
      <c r="BR46" s="361"/>
      <c r="BS46" s="361"/>
      <c r="BT46" s="361"/>
      <c r="BU46" s="361"/>
      <c r="BV46" s="361" t="str">
        <f>IF(VLOOKUP(BL1,入力用!1:1048576,68,0)="○","■酸素吸入","□酸素吸入")</f>
        <v>□酸素吸入</v>
      </c>
      <c r="BW46" s="361"/>
      <c r="BX46" s="361"/>
      <c r="BY46" s="361"/>
      <c r="BZ46" s="361"/>
      <c r="CA46" s="361"/>
      <c r="CB46" s="361"/>
      <c r="CC46" s="361"/>
      <c r="CD46" s="361"/>
      <c r="CE46" s="361"/>
      <c r="CF46" s="181"/>
      <c r="CG46" s="360" t="str">
        <f>IF(VLOOKUP(CG1,入力用!1:1048576,67,0)="○","■移動時に車いすが必要","□移動時に車いすが必要")</f>
        <v>□移動時に車いすが必要</v>
      </c>
      <c r="CH46" s="361"/>
      <c r="CI46" s="361"/>
      <c r="CJ46" s="361"/>
      <c r="CK46" s="361"/>
      <c r="CL46" s="361"/>
      <c r="CM46" s="361"/>
      <c r="CN46" s="361"/>
      <c r="CO46" s="361"/>
      <c r="CP46" s="361"/>
      <c r="CQ46" s="361" t="str">
        <f>IF(VLOOKUP(CG1,入力用!1:1048576,68,0)="○","■酸素吸入","□酸素吸入")</f>
        <v>□酸素吸入</v>
      </c>
      <c r="CR46" s="361"/>
      <c r="CS46" s="361"/>
      <c r="CT46" s="361"/>
      <c r="CU46" s="361"/>
      <c r="CV46" s="361"/>
      <c r="CW46" s="361"/>
      <c r="CX46" s="361"/>
      <c r="CY46" s="361"/>
      <c r="CZ46" s="361"/>
      <c r="DA46" s="181"/>
      <c r="DB46" s="360" t="str">
        <f>IF(VLOOKUP(DB1,入力用!1:1048576,67,0)="○","■移動時に車いすが必要","□移動時に車いすが必要")</f>
        <v>□移動時に車いすが必要</v>
      </c>
      <c r="DC46" s="361"/>
      <c r="DD46" s="361"/>
      <c r="DE46" s="361"/>
      <c r="DF46" s="361"/>
      <c r="DG46" s="361"/>
      <c r="DH46" s="361"/>
      <c r="DI46" s="361"/>
      <c r="DJ46" s="361"/>
      <c r="DK46" s="361"/>
      <c r="DL46" s="361" t="str">
        <f>IF(VLOOKUP(DB1,入力用!1:1048576,68,0)="○","■酸素吸入","□酸素吸入")</f>
        <v>□酸素吸入</v>
      </c>
      <c r="DM46" s="361"/>
      <c r="DN46" s="361"/>
      <c r="DO46" s="361"/>
      <c r="DP46" s="361"/>
      <c r="DQ46" s="361"/>
      <c r="DR46" s="361"/>
      <c r="DS46" s="361"/>
      <c r="DT46" s="361"/>
      <c r="DU46" s="361"/>
      <c r="DV46" s="181"/>
      <c r="DW46" s="360" t="str">
        <f>IF(VLOOKUP(DW1,入力用!1:1048576,67,0)="○","■移動時に車いすが必要","□移動時に車いすが必要")</f>
        <v>□移動時に車いすが必要</v>
      </c>
      <c r="DX46" s="361"/>
      <c r="DY46" s="361"/>
      <c r="DZ46" s="361"/>
      <c r="EA46" s="361"/>
      <c r="EB46" s="361"/>
      <c r="EC46" s="361"/>
      <c r="ED46" s="361"/>
      <c r="EE46" s="361"/>
      <c r="EF46" s="361"/>
      <c r="EG46" s="361" t="str">
        <f>IF(VLOOKUP(DW1,入力用!1:1048576,68,0)="○","■酸素吸入","□酸素吸入")</f>
        <v>□酸素吸入</v>
      </c>
      <c r="EH46" s="361"/>
      <c r="EI46" s="361"/>
      <c r="EJ46" s="361"/>
      <c r="EK46" s="361"/>
      <c r="EL46" s="361"/>
      <c r="EM46" s="361"/>
      <c r="EN46" s="361"/>
      <c r="EO46" s="361"/>
      <c r="EP46" s="361"/>
      <c r="EQ46" s="181"/>
      <c r="ER46" s="360" t="str">
        <f>IF(VLOOKUP(ER1,入力用!1:1048576,67,0)="○","■移動時に車いすが必要","□移動時に車いすが必要")</f>
        <v>□移動時に車いすが必要</v>
      </c>
      <c r="ES46" s="361"/>
      <c r="ET46" s="361"/>
      <c r="EU46" s="361"/>
      <c r="EV46" s="361"/>
      <c r="EW46" s="361"/>
      <c r="EX46" s="361"/>
      <c r="EY46" s="361"/>
      <c r="EZ46" s="361"/>
      <c r="FA46" s="361"/>
      <c r="FB46" s="361" t="str">
        <f>IF(VLOOKUP(ER1,入力用!1:1048576,68,0)="○","■酸素吸入","□酸素吸入")</f>
        <v>□酸素吸入</v>
      </c>
      <c r="FC46" s="361"/>
      <c r="FD46" s="361"/>
      <c r="FE46" s="361"/>
      <c r="FF46" s="361"/>
      <c r="FG46" s="361"/>
      <c r="FH46" s="361"/>
      <c r="FI46" s="361"/>
      <c r="FJ46" s="361"/>
      <c r="FK46" s="361"/>
      <c r="FL46" s="181"/>
      <c r="FM46" s="360" t="str">
        <f>IF(VLOOKUP(FM1,入力用!1:1048576,67,0)="○","■移動時に車いすが必要","□移動時に車いすが必要")</f>
        <v>□移動時に車いすが必要</v>
      </c>
      <c r="FN46" s="361"/>
      <c r="FO46" s="361"/>
      <c r="FP46" s="361"/>
      <c r="FQ46" s="361"/>
      <c r="FR46" s="361"/>
      <c r="FS46" s="361"/>
      <c r="FT46" s="361"/>
      <c r="FU46" s="361"/>
      <c r="FV46" s="361"/>
      <c r="FW46" s="361" t="str">
        <f>IF(VLOOKUP(FM1,入力用!1:1048576,68,0)="○","■酸素吸入","□酸素吸入")</f>
        <v>□酸素吸入</v>
      </c>
      <c r="FX46" s="361"/>
      <c r="FY46" s="361"/>
      <c r="FZ46" s="361"/>
      <c r="GA46" s="361"/>
      <c r="GB46" s="361"/>
      <c r="GC46" s="361"/>
      <c r="GD46" s="361"/>
      <c r="GE46" s="361"/>
      <c r="GF46" s="361"/>
      <c r="GG46" s="181"/>
      <c r="GH46" s="360" t="str">
        <f>IF(VLOOKUP(GH1,入力用!1:1048576,67,0)="○","■移動時に車いすが必要","□移動時に車いすが必要")</f>
        <v>□移動時に車いすが必要</v>
      </c>
      <c r="GI46" s="361"/>
      <c r="GJ46" s="361"/>
      <c r="GK46" s="361"/>
      <c r="GL46" s="361"/>
      <c r="GM46" s="361"/>
      <c r="GN46" s="361"/>
      <c r="GO46" s="361"/>
      <c r="GP46" s="361"/>
      <c r="GQ46" s="361"/>
      <c r="GR46" s="361" t="str">
        <f>IF(VLOOKUP(GH1,入力用!1:1048576,68,0)="○","■酸素吸入","□酸素吸入")</f>
        <v>□酸素吸入</v>
      </c>
      <c r="GS46" s="361"/>
      <c r="GT46" s="361"/>
      <c r="GU46" s="361"/>
      <c r="GV46" s="361"/>
      <c r="GW46" s="361"/>
      <c r="GX46" s="361"/>
      <c r="GY46" s="361"/>
      <c r="GZ46" s="361"/>
      <c r="HA46" s="361"/>
      <c r="HB46" s="181"/>
    </row>
    <row r="47" spans="1:210" s="83" customFormat="1" ht="23.25" customHeight="1">
      <c r="A47" s="360" t="str">
        <f>IF(VLOOKUP(A1,入力用!1:1048576,69,0)="○","■インシュリン注射","□インシュリン注射")</f>
        <v>□インシュリン注射</v>
      </c>
      <c r="B47" s="361"/>
      <c r="C47" s="361"/>
      <c r="D47" s="361"/>
      <c r="E47" s="361"/>
      <c r="F47" s="361"/>
      <c r="G47" s="361"/>
      <c r="H47" s="361"/>
      <c r="I47" s="361"/>
      <c r="J47" s="361"/>
      <c r="K47" s="361" t="str">
        <f>IF(VLOOKUP(A1,入力用!1:1048576,70,0)="○","■人工透析","□人工透析")</f>
        <v>□人工透析</v>
      </c>
      <c r="L47" s="361"/>
      <c r="M47" s="361"/>
      <c r="N47" s="361"/>
      <c r="O47" s="361"/>
      <c r="P47" s="361"/>
      <c r="Q47" s="361"/>
      <c r="R47" s="361"/>
      <c r="S47" s="361"/>
      <c r="T47" s="361"/>
      <c r="U47" s="181"/>
      <c r="V47" s="360" t="str">
        <f>IF(VLOOKUP(V1,入力用!1:1048576,69,0)="○","■インシュリン注射","□インシュリン注射")</f>
        <v>□インシュリン注射</v>
      </c>
      <c r="W47" s="361"/>
      <c r="X47" s="361"/>
      <c r="Y47" s="361"/>
      <c r="Z47" s="361"/>
      <c r="AA47" s="361"/>
      <c r="AB47" s="361"/>
      <c r="AC47" s="361"/>
      <c r="AD47" s="361"/>
      <c r="AE47" s="361"/>
      <c r="AF47" s="361" t="str">
        <f>IF(VLOOKUP(V1,入力用!1:1048576,70,0)="○","■人工透析","□人工透析")</f>
        <v>□人工透析</v>
      </c>
      <c r="AG47" s="361"/>
      <c r="AH47" s="361"/>
      <c r="AI47" s="361"/>
      <c r="AJ47" s="361"/>
      <c r="AK47" s="361"/>
      <c r="AL47" s="361"/>
      <c r="AM47" s="361"/>
      <c r="AN47" s="361"/>
      <c r="AO47" s="361"/>
      <c r="AP47" s="181"/>
      <c r="AQ47" s="360" t="str">
        <f>IF(VLOOKUP(AQ1,入力用!1:1048576,69,0)="○","■インシュリン注射","□インシュリン注射")</f>
        <v>□インシュリン注射</v>
      </c>
      <c r="AR47" s="361"/>
      <c r="AS47" s="361"/>
      <c r="AT47" s="361"/>
      <c r="AU47" s="361"/>
      <c r="AV47" s="361"/>
      <c r="AW47" s="361"/>
      <c r="AX47" s="361"/>
      <c r="AY47" s="361"/>
      <c r="AZ47" s="361"/>
      <c r="BA47" s="361" t="str">
        <f>IF(VLOOKUP(AQ1,入力用!1:1048576,70,0)="○","■人工透析","□人工透析")</f>
        <v>□人工透析</v>
      </c>
      <c r="BB47" s="361"/>
      <c r="BC47" s="361"/>
      <c r="BD47" s="361"/>
      <c r="BE47" s="361"/>
      <c r="BF47" s="361"/>
      <c r="BG47" s="361"/>
      <c r="BH47" s="361"/>
      <c r="BI47" s="361"/>
      <c r="BJ47" s="361"/>
      <c r="BK47" s="181"/>
      <c r="BL47" s="360" t="str">
        <f>IF(VLOOKUP(BL1,入力用!1:1048576,69,0)="○","■インシュリン注射","□インシュリン注射")</f>
        <v>□インシュリン注射</v>
      </c>
      <c r="BM47" s="361"/>
      <c r="BN47" s="361"/>
      <c r="BO47" s="361"/>
      <c r="BP47" s="361"/>
      <c r="BQ47" s="361"/>
      <c r="BR47" s="361"/>
      <c r="BS47" s="361"/>
      <c r="BT47" s="361"/>
      <c r="BU47" s="361"/>
      <c r="BV47" s="361" t="str">
        <f>IF(VLOOKUP(BL1,入力用!1:1048576,70,0)="○","■人工透析","□人工透析")</f>
        <v>□人工透析</v>
      </c>
      <c r="BW47" s="361"/>
      <c r="BX47" s="361"/>
      <c r="BY47" s="361"/>
      <c r="BZ47" s="361"/>
      <c r="CA47" s="361"/>
      <c r="CB47" s="361"/>
      <c r="CC47" s="361"/>
      <c r="CD47" s="361"/>
      <c r="CE47" s="361"/>
      <c r="CF47" s="181"/>
      <c r="CG47" s="360" t="str">
        <f>IF(VLOOKUP(CG1,入力用!1:1048576,69,0)="○","■インシュリン注射","□インシュリン注射")</f>
        <v>□インシュリン注射</v>
      </c>
      <c r="CH47" s="361"/>
      <c r="CI47" s="361"/>
      <c r="CJ47" s="361"/>
      <c r="CK47" s="361"/>
      <c r="CL47" s="361"/>
      <c r="CM47" s="361"/>
      <c r="CN47" s="361"/>
      <c r="CO47" s="361"/>
      <c r="CP47" s="361"/>
      <c r="CQ47" s="361" t="str">
        <f>IF(VLOOKUP(CG1,入力用!1:1048576,70,0)="○","■人工透析","□人工透析")</f>
        <v>□人工透析</v>
      </c>
      <c r="CR47" s="361"/>
      <c r="CS47" s="361"/>
      <c r="CT47" s="361"/>
      <c r="CU47" s="361"/>
      <c r="CV47" s="361"/>
      <c r="CW47" s="361"/>
      <c r="CX47" s="361"/>
      <c r="CY47" s="361"/>
      <c r="CZ47" s="361"/>
      <c r="DA47" s="181"/>
      <c r="DB47" s="360" t="str">
        <f>IF(VLOOKUP(DB1,入力用!1:1048576,69,0)="○","■インシュリン注射","□インシュリン注射")</f>
        <v>□インシュリン注射</v>
      </c>
      <c r="DC47" s="361"/>
      <c r="DD47" s="361"/>
      <c r="DE47" s="361"/>
      <c r="DF47" s="361"/>
      <c r="DG47" s="361"/>
      <c r="DH47" s="361"/>
      <c r="DI47" s="361"/>
      <c r="DJ47" s="361"/>
      <c r="DK47" s="361"/>
      <c r="DL47" s="361" t="str">
        <f>IF(VLOOKUP(DB1,入力用!1:1048576,70,0)="○","■人工透析","□人工透析")</f>
        <v>□人工透析</v>
      </c>
      <c r="DM47" s="361"/>
      <c r="DN47" s="361"/>
      <c r="DO47" s="361"/>
      <c r="DP47" s="361"/>
      <c r="DQ47" s="361"/>
      <c r="DR47" s="361"/>
      <c r="DS47" s="361"/>
      <c r="DT47" s="361"/>
      <c r="DU47" s="361"/>
      <c r="DV47" s="181"/>
      <c r="DW47" s="360" t="str">
        <f>IF(VLOOKUP(DW1,入力用!1:1048576,69,0)="○","■インシュリン注射","□インシュリン注射")</f>
        <v>□インシュリン注射</v>
      </c>
      <c r="DX47" s="361"/>
      <c r="DY47" s="361"/>
      <c r="DZ47" s="361"/>
      <c r="EA47" s="361"/>
      <c r="EB47" s="361"/>
      <c r="EC47" s="361"/>
      <c r="ED47" s="361"/>
      <c r="EE47" s="361"/>
      <c r="EF47" s="361"/>
      <c r="EG47" s="361" t="str">
        <f>IF(VLOOKUP(DW1,入力用!1:1048576,70,0)="○","■人工透析","□人工透析")</f>
        <v>□人工透析</v>
      </c>
      <c r="EH47" s="361"/>
      <c r="EI47" s="361"/>
      <c r="EJ47" s="361"/>
      <c r="EK47" s="361"/>
      <c r="EL47" s="361"/>
      <c r="EM47" s="361"/>
      <c r="EN47" s="361"/>
      <c r="EO47" s="361"/>
      <c r="EP47" s="361"/>
      <c r="EQ47" s="181"/>
      <c r="ER47" s="360" t="str">
        <f>IF(VLOOKUP(ER1,入力用!1:1048576,69,0)="○","■インシュリン注射","□インシュリン注射")</f>
        <v>□インシュリン注射</v>
      </c>
      <c r="ES47" s="361"/>
      <c r="ET47" s="361"/>
      <c r="EU47" s="361"/>
      <c r="EV47" s="361"/>
      <c r="EW47" s="361"/>
      <c r="EX47" s="361"/>
      <c r="EY47" s="361"/>
      <c r="EZ47" s="361"/>
      <c r="FA47" s="361"/>
      <c r="FB47" s="361" t="str">
        <f>IF(VLOOKUP(ER1,入力用!1:1048576,70,0)="○","■人工透析","□人工透析")</f>
        <v>□人工透析</v>
      </c>
      <c r="FC47" s="361"/>
      <c r="FD47" s="361"/>
      <c r="FE47" s="361"/>
      <c r="FF47" s="361"/>
      <c r="FG47" s="361"/>
      <c r="FH47" s="361"/>
      <c r="FI47" s="361"/>
      <c r="FJ47" s="361"/>
      <c r="FK47" s="361"/>
      <c r="FL47" s="181"/>
      <c r="FM47" s="360" t="str">
        <f>IF(VLOOKUP(FM1,入力用!1:1048576,69,0)="○","■インシュリン注射","□インシュリン注射")</f>
        <v>□インシュリン注射</v>
      </c>
      <c r="FN47" s="361"/>
      <c r="FO47" s="361"/>
      <c r="FP47" s="361"/>
      <c r="FQ47" s="361"/>
      <c r="FR47" s="361"/>
      <c r="FS47" s="361"/>
      <c r="FT47" s="361"/>
      <c r="FU47" s="361"/>
      <c r="FV47" s="361"/>
      <c r="FW47" s="361" t="str">
        <f>IF(VLOOKUP(FM1,入力用!1:1048576,70,0)="○","■人工透析","□人工透析")</f>
        <v>□人工透析</v>
      </c>
      <c r="FX47" s="361"/>
      <c r="FY47" s="361"/>
      <c r="FZ47" s="361"/>
      <c r="GA47" s="361"/>
      <c r="GB47" s="361"/>
      <c r="GC47" s="361"/>
      <c r="GD47" s="361"/>
      <c r="GE47" s="361"/>
      <c r="GF47" s="361"/>
      <c r="GG47" s="181"/>
      <c r="GH47" s="360" t="str">
        <f>IF(VLOOKUP(GH1,入力用!1:1048576,69,0)="○","■インシュリン注射","□インシュリン注射")</f>
        <v>□インシュリン注射</v>
      </c>
      <c r="GI47" s="361"/>
      <c r="GJ47" s="361"/>
      <c r="GK47" s="361"/>
      <c r="GL47" s="361"/>
      <c r="GM47" s="361"/>
      <c r="GN47" s="361"/>
      <c r="GO47" s="361"/>
      <c r="GP47" s="361"/>
      <c r="GQ47" s="361"/>
      <c r="GR47" s="361" t="str">
        <f>IF(VLOOKUP(GH1,入力用!1:1048576,70,0)="○","■人工透析","□人工透析")</f>
        <v>□人工透析</v>
      </c>
      <c r="GS47" s="361"/>
      <c r="GT47" s="361"/>
      <c r="GU47" s="361"/>
      <c r="GV47" s="361"/>
      <c r="GW47" s="361"/>
      <c r="GX47" s="361"/>
      <c r="GY47" s="361"/>
      <c r="GZ47" s="361"/>
      <c r="HA47" s="361"/>
      <c r="HB47" s="181"/>
    </row>
    <row r="48" spans="1:210" s="83" customFormat="1" ht="40.5" customHeight="1">
      <c r="A48" s="356" t="str">
        <f>IF(VLOOKUP(A1,入力用!1:1048576,71,0)="○","■その他","□その他")</f>
        <v>□その他</v>
      </c>
      <c r="B48" s="357"/>
      <c r="C48" s="358" t="s">
        <v>195</v>
      </c>
      <c r="D48" s="358"/>
      <c r="E48" s="358" t="str">
        <f>IF(VLOOKUP(A1,入力用!1:1048576,72,0)="","",VLOOKUP(A1,入力用!1:1048576,72,0))</f>
        <v/>
      </c>
      <c r="F48" s="358"/>
      <c r="G48" s="358"/>
      <c r="H48" s="358"/>
      <c r="I48" s="358"/>
      <c r="J48" s="358"/>
      <c r="K48" s="358"/>
      <c r="L48" s="358"/>
      <c r="M48" s="358"/>
      <c r="N48" s="358"/>
      <c r="O48" s="358"/>
      <c r="P48" s="358"/>
      <c r="Q48" s="358"/>
      <c r="R48" s="358"/>
      <c r="S48" s="358"/>
      <c r="T48" s="80" t="s">
        <v>196</v>
      </c>
      <c r="U48" s="73"/>
      <c r="V48" s="356" t="str">
        <f>IF(VLOOKUP(V1,入力用!1:1048576,71,0)="○","■その他","□その他")</f>
        <v>□その他</v>
      </c>
      <c r="W48" s="357"/>
      <c r="X48" s="358" t="s">
        <v>195</v>
      </c>
      <c r="Y48" s="358"/>
      <c r="Z48" s="358" t="str">
        <f>IF(VLOOKUP(V1,入力用!1:1048576,72,0)="","",VLOOKUP(V1,入力用!1:1048576,72,0))</f>
        <v/>
      </c>
      <c r="AA48" s="358"/>
      <c r="AB48" s="358"/>
      <c r="AC48" s="358"/>
      <c r="AD48" s="358"/>
      <c r="AE48" s="358"/>
      <c r="AF48" s="358"/>
      <c r="AG48" s="358"/>
      <c r="AH48" s="358"/>
      <c r="AI48" s="358"/>
      <c r="AJ48" s="358"/>
      <c r="AK48" s="358"/>
      <c r="AL48" s="358"/>
      <c r="AM48" s="358"/>
      <c r="AN48" s="358"/>
      <c r="AO48" s="80" t="s">
        <v>196</v>
      </c>
      <c r="AP48" s="73"/>
      <c r="AQ48" s="356" t="str">
        <f>IF(VLOOKUP(AQ1,入力用!1:1048576,71,0)="○","■その他","□その他")</f>
        <v>□その他</v>
      </c>
      <c r="AR48" s="357"/>
      <c r="AS48" s="358" t="s">
        <v>195</v>
      </c>
      <c r="AT48" s="358"/>
      <c r="AU48" s="358" t="str">
        <f>IF(VLOOKUP(AQ1,入力用!1:1048576,72,0)="","",VLOOKUP(AQ1,入力用!1:1048576,72,0))</f>
        <v/>
      </c>
      <c r="AV48" s="358"/>
      <c r="AW48" s="358"/>
      <c r="AX48" s="358"/>
      <c r="AY48" s="358"/>
      <c r="AZ48" s="358"/>
      <c r="BA48" s="358"/>
      <c r="BB48" s="358"/>
      <c r="BC48" s="358"/>
      <c r="BD48" s="358"/>
      <c r="BE48" s="358"/>
      <c r="BF48" s="358"/>
      <c r="BG48" s="358"/>
      <c r="BH48" s="358"/>
      <c r="BI48" s="358"/>
      <c r="BJ48" s="80" t="s">
        <v>196</v>
      </c>
      <c r="BK48" s="73"/>
      <c r="BL48" s="356" t="str">
        <f>IF(VLOOKUP(BL1,入力用!1:1048576,71,0)="○","■その他","□その他")</f>
        <v>□その他</v>
      </c>
      <c r="BM48" s="357"/>
      <c r="BN48" s="358" t="s">
        <v>195</v>
      </c>
      <c r="BO48" s="358"/>
      <c r="BP48" s="358" t="str">
        <f>IF(VLOOKUP(BL1,入力用!1:1048576,72,0)="","",VLOOKUP(BL1,入力用!1:1048576,72,0))</f>
        <v/>
      </c>
      <c r="BQ48" s="358"/>
      <c r="BR48" s="358"/>
      <c r="BS48" s="358"/>
      <c r="BT48" s="358"/>
      <c r="BU48" s="358"/>
      <c r="BV48" s="358"/>
      <c r="BW48" s="358"/>
      <c r="BX48" s="358"/>
      <c r="BY48" s="358"/>
      <c r="BZ48" s="358"/>
      <c r="CA48" s="358"/>
      <c r="CB48" s="358"/>
      <c r="CC48" s="358"/>
      <c r="CD48" s="358"/>
      <c r="CE48" s="80" t="s">
        <v>196</v>
      </c>
      <c r="CF48" s="73"/>
      <c r="CG48" s="356" t="str">
        <f>IF(VLOOKUP(CG1,入力用!1:1048576,71,0)="○","■その他","□その他")</f>
        <v>□その他</v>
      </c>
      <c r="CH48" s="357"/>
      <c r="CI48" s="358" t="s">
        <v>195</v>
      </c>
      <c r="CJ48" s="358"/>
      <c r="CK48" s="358" t="str">
        <f>IF(VLOOKUP(CG1,入力用!1:1048576,72,0)="","",VLOOKUP(CG1,入力用!1:1048576,72,0))</f>
        <v/>
      </c>
      <c r="CL48" s="358"/>
      <c r="CM48" s="358"/>
      <c r="CN48" s="358"/>
      <c r="CO48" s="358"/>
      <c r="CP48" s="358"/>
      <c r="CQ48" s="358"/>
      <c r="CR48" s="358"/>
      <c r="CS48" s="358"/>
      <c r="CT48" s="358"/>
      <c r="CU48" s="358"/>
      <c r="CV48" s="358"/>
      <c r="CW48" s="358"/>
      <c r="CX48" s="358"/>
      <c r="CY48" s="358"/>
      <c r="CZ48" s="80" t="s">
        <v>196</v>
      </c>
      <c r="DA48" s="73"/>
      <c r="DB48" s="356" t="str">
        <f>IF(VLOOKUP(DB1,入力用!1:1048576,71,0)="○","■その他","□その他")</f>
        <v>□その他</v>
      </c>
      <c r="DC48" s="357"/>
      <c r="DD48" s="358" t="s">
        <v>195</v>
      </c>
      <c r="DE48" s="358"/>
      <c r="DF48" s="358" t="str">
        <f>IF(VLOOKUP(DB1,入力用!1:1048576,72,0)="","",VLOOKUP(DB1,入力用!1:1048576,72,0))</f>
        <v/>
      </c>
      <c r="DG48" s="358"/>
      <c r="DH48" s="358"/>
      <c r="DI48" s="358"/>
      <c r="DJ48" s="358"/>
      <c r="DK48" s="358"/>
      <c r="DL48" s="358"/>
      <c r="DM48" s="358"/>
      <c r="DN48" s="358"/>
      <c r="DO48" s="358"/>
      <c r="DP48" s="358"/>
      <c r="DQ48" s="358"/>
      <c r="DR48" s="358"/>
      <c r="DS48" s="358"/>
      <c r="DT48" s="358"/>
      <c r="DU48" s="80" t="s">
        <v>196</v>
      </c>
      <c r="DV48" s="73"/>
      <c r="DW48" s="356" t="str">
        <f>IF(VLOOKUP(DW1,入力用!1:1048576,71,0)="○","■その他","□その他")</f>
        <v>□その他</v>
      </c>
      <c r="DX48" s="357"/>
      <c r="DY48" s="358" t="s">
        <v>195</v>
      </c>
      <c r="DZ48" s="358"/>
      <c r="EA48" s="358" t="str">
        <f>IF(VLOOKUP(DW1,入力用!1:1048576,72,0)="","",VLOOKUP(DW1,入力用!1:1048576,72,0))</f>
        <v/>
      </c>
      <c r="EB48" s="358"/>
      <c r="EC48" s="358"/>
      <c r="ED48" s="358"/>
      <c r="EE48" s="358"/>
      <c r="EF48" s="358"/>
      <c r="EG48" s="358"/>
      <c r="EH48" s="358"/>
      <c r="EI48" s="358"/>
      <c r="EJ48" s="358"/>
      <c r="EK48" s="358"/>
      <c r="EL48" s="358"/>
      <c r="EM48" s="358"/>
      <c r="EN48" s="358"/>
      <c r="EO48" s="358"/>
      <c r="EP48" s="80" t="s">
        <v>196</v>
      </c>
      <c r="EQ48" s="73"/>
      <c r="ER48" s="356" t="str">
        <f>IF(VLOOKUP(ER1,入力用!1:1048576,71,0)="○","■その他","□その他")</f>
        <v>□その他</v>
      </c>
      <c r="ES48" s="357"/>
      <c r="ET48" s="358" t="s">
        <v>195</v>
      </c>
      <c r="EU48" s="358"/>
      <c r="EV48" s="358" t="str">
        <f>IF(VLOOKUP(ER1,入力用!1:1048576,72,0)="","",VLOOKUP(ER1,入力用!1:1048576,72,0))</f>
        <v/>
      </c>
      <c r="EW48" s="358"/>
      <c r="EX48" s="358"/>
      <c r="EY48" s="358"/>
      <c r="EZ48" s="358"/>
      <c r="FA48" s="358"/>
      <c r="FB48" s="358"/>
      <c r="FC48" s="358"/>
      <c r="FD48" s="358"/>
      <c r="FE48" s="358"/>
      <c r="FF48" s="358"/>
      <c r="FG48" s="358"/>
      <c r="FH48" s="358"/>
      <c r="FI48" s="358"/>
      <c r="FJ48" s="358"/>
      <c r="FK48" s="80" t="s">
        <v>196</v>
      </c>
      <c r="FL48" s="73"/>
      <c r="FM48" s="356" t="str">
        <f>IF(VLOOKUP(FM1,入力用!1:1048576,71,0)="○","■その他","□その他")</f>
        <v>□その他</v>
      </c>
      <c r="FN48" s="357"/>
      <c r="FO48" s="358" t="s">
        <v>195</v>
      </c>
      <c r="FP48" s="358"/>
      <c r="FQ48" s="358" t="str">
        <f>IF(VLOOKUP(FM1,入力用!1:1048576,72,0)="","",VLOOKUP(FM1,入力用!1:1048576,72,0))</f>
        <v/>
      </c>
      <c r="FR48" s="358"/>
      <c r="FS48" s="358"/>
      <c r="FT48" s="358"/>
      <c r="FU48" s="358"/>
      <c r="FV48" s="358"/>
      <c r="FW48" s="358"/>
      <c r="FX48" s="358"/>
      <c r="FY48" s="358"/>
      <c r="FZ48" s="358"/>
      <c r="GA48" s="358"/>
      <c r="GB48" s="358"/>
      <c r="GC48" s="358"/>
      <c r="GD48" s="358"/>
      <c r="GE48" s="358"/>
      <c r="GF48" s="80" t="s">
        <v>196</v>
      </c>
      <c r="GG48" s="73"/>
      <c r="GH48" s="356" t="str">
        <f>IF(VLOOKUP(GH1,入力用!1:1048576,71,0)="○","■その他","□その他")</f>
        <v>□その他</v>
      </c>
      <c r="GI48" s="357"/>
      <c r="GJ48" s="358" t="s">
        <v>195</v>
      </c>
      <c r="GK48" s="358"/>
      <c r="GL48" s="358" t="str">
        <f>IF(VLOOKUP(GH1,入力用!1:1048576,72,0)="","",VLOOKUP(GH1,入力用!1:1048576,72,0))</f>
        <v/>
      </c>
      <c r="GM48" s="358"/>
      <c r="GN48" s="358"/>
      <c r="GO48" s="358"/>
      <c r="GP48" s="358"/>
      <c r="GQ48" s="358"/>
      <c r="GR48" s="358"/>
      <c r="GS48" s="358"/>
      <c r="GT48" s="358"/>
      <c r="GU48" s="358"/>
      <c r="GV48" s="358"/>
      <c r="GW48" s="358"/>
      <c r="GX48" s="358"/>
      <c r="GY48" s="358"/>
      <c r="GZ48" s="358"/>
      <c r="HA48" s="80" t="s">
        <v>196</v>
      </c>
      <c r="HB48" s="73"/>
    </row>
    <row r="49" spans="1:210" s="83" customFormat="1" ht="46.5" customHeight="1">
      <c r="A49" s="298" t="s">
        <v>137</v>
      </c>
      <c r="B49" s="398"/>
      <c r="C49" s="352" t="str">
        <f>IF(VLOOKUP(A1,入力用!1:1048576,73,0)="","",VLOOKUP(A1,入力用!1:1048576,73,0))</f>
        <v/>
      </c>
      <c r="D49" s="352"/>
      <c r="E49" s="352"/>
      <c r="F49" s="352"/>
      <c r="G49" s="352"/>
      <c r="H49" s="352"/>
      <c r="I49" s="352"/>
      <c r="J49" s="352"/>
      <c r="K49" s="352"/>
      <c r="L49" s="352"/>
      <c r="M49" s="352"/>
      <c r="N49" s="352"/>
      <c r="O49" s="352"/>
      <c r="P49" s="352"/>
      <c r="Q49" s="352"/>
      <c r="R49" s="352"/>
      <c r="S49" s="352"/>
      <c r="T49" s="352"/>
      <c r="U49" s="56"/>
      <c r="V49" s="298" t="s">
        <v>137</v>
      </c>
      <c r="W49" s="398"/>
      <c r="X49" s="352" t="str">
        <f>IF(VLOOKUP(V1,入力用!1:1048576,73,0)="","",VLOOKUP(V1,入力用!1:1048576,73,0))</f>
        <v/>
      </c>
      <c r="Y49" s="352"/>
      <c r="Z49" s="352"/>
      <c r="AA49" s="352"/>
      <c r="AB49" s="352"/>
      <c r="AC49" s="352"/>
      <c r="AD49" s="352"/>
      <c r="AE49" s="352"/>
      <c r="AF49" s="352"/>
      <c r="AG49" s="352"/>
      <c r="AH49" s="352"/>
      <c r="AI49" s="352"/>
      <c r="AJ49" s="352"/>
      <c r="AK49" s="352"/>
      <c r="AL49" s="352"/>
      <c r="AM49" s="352"/>
      <c r="AN49" s="352"/>
      <c r="AO49" s="352"/>
      <c r="AP49" s="56"/>
      <c r="AQ49" s="298" t="s">
        <v>137</v>
      </c>
      <c r="AR49" s="398"/>
      <c r="AS49" s="352" t="str">
        <f>IF(VLOOKUP(AQ1,入力用!1:1048576,73,0)="","",VLOOKUP(AQ1,入力用!1:1048576,73,0))</f>
        <v/>
      </c>
      <c r="AT49" s="352"/>
      <c r="AU49" s="352"/>
      <c r="AV49" s="352"/>
      <c r="AW49" s="352"/>
      <c r="AX49" s="352"/>
      <c r="AY49" s="352"/>
      <c r="AZ49" s="352"/>
      <c r="BA49" s="352"/>
      <c r="BB49" s="352"/>
      <c r="BC49" s="352"/>
      <c r="BD49" s="352"/>
      <c r="BE49" s="352"/>
      <c r="BF49" s="352"/>
      <c r="BG49" s="352"/>
      <c r="BH49" s="352"/>
      <c r="BI49" s="352"/>
      <c r="BJ49" s="352"/>
      <c r="BK49" s="56"/>
      <c r="BL49" s="298" t="s">
        <v>137</v>
      </c>
      <c r="BM49" s="398"/>
      <c r="BN49" s="352" t="str">
        <f>IF(VLOOKUP(BL1,入力用!1:1048576,73,0)="","",VLOOKUP(BL1,入力用!1:1048576,73,0))</f>
        <v/>
      </c>
      <c r="BO49" s="352"/>
      <c r="BP49" s="352"/>
      <c r="BQ49" s="352"/>
      <c r="BR49" s="352"/>
      <c r="BS49" s="352"/>
      <c r="BT49" s="352"/>
      <c r="BU49" s="352"/>
      <c r="BV49" s="352"/>
      <c r="BW49" s="352"/>
      <c r="BX49" s="352"/>
      <c r="BY49" s="352"/>
      <c r="BZ49" s="352"/>
      <c r="CA49" s="352"/>
      <c r="CB49" s="352"/>
      <c r="CC49" s="352"/>
      <c r="CD49" s="352"/>
      <c r="CE49" s="352"/>
      <c r="CF49" s="56"/>
      <c r="CG49" s="298" t="s">
        <v>137</v>
      </c>
      <c r="CH49" s="398"/>
      <c r="CI49" s="352" t="str">
        <f>IF(VLOOKUP(CG1,入力用!1:1048576,73,0)="","",VLOOKUP(CG1,入力用!1:1048576,73,0))</f>
        <v/>
      </c>
      <c r="CJ49" s="352"/>
      <c r="CK49" s="352"/>
      <c r="CL49" s="352"/>
      <c r="CM49" s="352"/>
      <c r="CN49" s="352"/>
      <c r="CO49" s="352"/>
      <c r="CP49" s="352"/>
      <c r="CQ49" s="352"/>
      <c r="CR49" s="352"/>
      <c r="CS49" s="352"/>
      <c r="CT49" s="352"/>
      <c r="CU49" s="352"/>
      <c r="CV49" s="352"/>
      <c r="CW49" s="352"/>
      <c r="CX49" s="352"/>
      <c r="CY49" s="352"/>
      <c r="CZ49" s="352"/>
      <c r="DA49" s="56"/>
      <c r="DB49" s="298" t="s">
        <v>137</v>
      </c>
      <c r="DC49" s="398"/>
      <c r="DD49" s="352" t="str">
        <f>IF(VLOOKUP(DB1,入力用!1:1048576,73,0)="","",VLOOKUP(DB1,入力用!1:1048576,73,0))</f>
        <v/>
      </c>
      <c r="DE49" s="352"/>
      <c r="DF49" s="352"/>
      <c r="DG49" s="352"/>
      <c r="DH49" s="352"/>
      <c r="DI49" s="352"/>
      <c r="DJ49" s="352"/>
      <c r="DK49" s="352"/>
      <c r="DL49" s="352"/>
      <c r="DM49" s="352"/>
      <c r="DN49" s="352"/>
      <c r="DO49" s="352"/>
      <c r="DP49" s="352"/>
      <c r="DQ49" s="352"/>
      <c r="DR49" s="352"/>
      <c r="DS49" s="352"/>
      <c r="DT49" s="352"/>
      <c r="DU49" s="352"/>
      <c r="DV49" s="56"/>
      <c r="DW49" s="298" t="s">
        <v>137</v>
      </c>
      <c r="DX49" s="398"/>
      <c r="DY49" s="352" t="str">
        <f>IF(VLOOKUP(DW1,入力用!1:1048576,73,0)="","",VLOOKUP(DW1,入力用!1:1048576,73,0))</f>
        <v/>
      </c>
      <c r="DZ49" s="352"/>
      <c r="EA49" s="352"/>
      <c r="EB49" s="352"/>
      <c r="EC49" s="352"/>
      <c r="ED49" s="352"/>
      <c r="EE49" s="352"/>
      <c r="EF49" s="352"/>
      <c r="EG49" s="352"/>
      <c r="EH49" s="352"/>
      <c r="EI49" s="352"/>
      <c r="EJ49" s="352"/>
      <c r="EK49" s="352"/>
      <c r="EL49" s="352"/>
      <c r="EM49" s="352"/>
      <c r="EN49" s="352"/>
      <c r="EO49" s="352"/>
      <c r="EP49" s="352"/>
      <c r="EQ49" s="56"/>
      <c r="ER49" s="298" t="s">
        <v>137</v>
      </c>
      <c r="ES49" s="398"/>
      <c r="ET49" s="352" t="str">
        <f>IF(VLOOKUP(ER1,入力用!1:1048576,73,0)="","",VLOOKUP(ER1,入力用!1:1048576,73,0))</f>
        <v/>
      </c>
      <c r="EU49" s="352"/>
      <c r="EV49" s="352"/>
      <c r="EW49" s="352"/>
      <c r="EX49" s="352"/>
      <c r="EY49" s="352"/>
      <c r="EZ49" s="352"/>
      <c r="FA49" s="352"/>
      <c r="FB49" s="352"/>
      <c r="FC49" s="352"/>
      <c r="FD49" s="352"/>
      <c r="FE49" s="352"/>
      <c r="FF49" s="352"/>
      <c r="FG49" s="352"/>
      <c r="FH49" s="352"/>
      <c r="FI49" s="352"/>
      <c r="FJ49" s="352"/>
      <c r="FK49" s="352"/>
      <c r="FL49" s="56"/>
      <c r="FM49" s="298" t="s">
        <v>137</v>
      </c>
      <c r="FN49" s="398"/>
      <c r="FO49" s="352" t="str">
        <f>IF(VLOOKUP(FM1,入力用!1:1048576,73,0)="","",VLOOKUP(FM1,入力用!1:1048576,73,0))</f>
        <v/>
      </c>
      <c r="FP49" s="352"/>
      <c r="FQ49" s="352"/>
      <c r="FR49" s="352"/>
      <c r="FS49" s="352"/>
      <c r="FT49" s="352"/>
      <c r="FU49" s="352"/>
      <c r="FV49" s="352"/>
      <c r="FW49" s="352"/>
      <c r="FX49" s="352"/>
      <c r="FY49" s="352"/>
      <c r="FZ49" s="352"/>
      <c r="GA49" s="352"/>
      <c r="GB49" s="352"/>
      <c r="GC49" s="352"/>
      <c r="GD49" s="352"/>
      <c r="GE49" s="352"/>
      <c r="GF49" s="352"/>
      <c r="GG49" s="56"/>
      <c r="GH49" s="298" t="s">
        <v>137</v>
      </c>
      <c r="GI49" s="398"/>
      <c r="GJ49" s="352" t="str">
        <f>IF(VLOOKUP(GH1,入力用!1:1048576,73,0)="","",VLOOKUP(GH1,入力用!1:1048576,73,0))</f>
        <v/>
      </c>
      <c r="GK49" s="352"/>
      <c r="GL49" s="352"/>
      <c r="GM49" s="352"/>
      <c r="GN49" s="352"/>
      <c r="GO49" s="352"/>
      <c r="GP49" s="352"/>
      <c r="GQ49" s="352"/>
      <c r="GR49" s="352"/>
      <c r="GS49" s="352"/>
      <c r="GT49" s="352"/>
      <c r="GU49" s="352"/>
      <c r="GV49" s="352"/>
      <c r="GW49" s="352"/>
      <c r="GX49" s="352"/>
      <c r="GY49" s="352"/>
      <c r="GZ49" s="352"/>
      <c r="HA49" s="352"/>
      <c r="HB49" s="56"/>
    </row>
    <row r="50" spans="1:210" s="84" customFormat="1" ht="24" customHeight="1">
      <c r="A50" s="344" t="s">
        <v>148</v>
      </c>
      <c r="B50" s="345"/>
      <c r="C50" s="345"/>
      <c r="D50" s="345"/>
      <c r="E50" s="345"/>
      <c r="F50" s="345"/>
      <c r="G50" s="345"/>
      <c r="H50" s="345"/>
      <c r="I50" s="345"/>
      <c r="J50" s="345"/>
      <c r="K50" s="345"/>
      <c r="L50" s="345"/>
      <c r="M50" s="345"/>
      <c r="N50" s="345"/>
      <c r="O50" s="345"/>
      <c r="P50" s="345"/>
      <c r="Q50" s="345"/>
      <c r="R50" s="345"/>
      <c r="S50" s="345"/>
      <c r="T50" s="345"/>
      <c r="U50" s="180"/>
      <c r="V50" s="344" t="s">
        <v>148</v>
      </c>
      <c r="W50" s="345"/>
      <c r="X50" s="345"/>
      <c r="Y50" s="345"/>
      <c r="Z50" s="345"/>
      <c r="AA50" s="345"/>
      <c r="AB50" s="345"/>
      <c r="AC50" s="345"/>
      <c r="AD50" s="345"/>
      <c r="AE50" s="345"/>
      <c r="AF50" s="345"/>
      <c r="AG50" s="345"/>
      <c r="AH50" s="345"/>
      <c r="AI50" s="345"/>
      <c r="AJ50" s="345"/>
      <c r="AK50" s="345"/>
      <c r="AL50" s="345"/>
      <c r="AM50" s="345"/>
      <c r="AN50" s="345"/>
      <c r="AO50" s="345"/>
      <c r="AP50" s="180"/>
      <c r="AQ50" s="344" t="s">
        <v>148</v>
      </c>
      <c r="AR50" s="345"/>
      <c r="AS50" s="345"/>
      <c r="AT50" s="345"/>
      <c r="AU50" s="345"/>
      <c r="AV50" s="345"/>
      <c r="AW50" s="345"/>
      <c r="AX50" s="345"/>
      <c r="AY50" s="345"/>
      <c r="AZ50" s="345"/>
      <c r="BA50" s="345"/>
      <c r="BB50" s="345"/>
      <c r="BC50" s="345"/>
      <c r="BD50" s="345"/>
      <c r="BE50" s="345"/>
      <c r="BF50" s="345"/>
      <c r="BG50" s="345"/>
      <c r="BH50" s="345"/>
      <c r="BI50" s="345"/>
      <c r="BJ50" s="345"/>
      <c r="BK50" s="180"/>
      <c r="BL50" s="344" t="s">
        <v>148</v>
      </c>
      <c r="BM50" s="345"/>
      <c r="BN50" s="345"/>
      <c r="BO50" s="345"/>
      <c r="BP50" s="345"/>
      <c r="BQ50" s="345"/>
      <c r="BR50" s="345"/>
      <c r="BS50" s="345"/>
      <c r="BT50" s="345"/>
      <c r="BU50" s="345"/>
      <c r="BV50" s="345"/>
      <c r="BW50" s="345"/>
      <c r="BX50" s="345"/>
      <c r="BY50" s="345"/>
      <c r="BZ50" s="345"/>
      <c r="CA50" s="345"/>
      <c r="CB50" s="345"/>
      <c r="CC50" s="345"/>
      <c r="CD50" s="345"/>
      <c r="CE50" s="345"/>
      <c r="CF50" s="180"/>
      <c r="CG50" s="344" t="s">
        <v>148</v>
      </c>
      <c r="CH50" s="345"/>
      <c r="CI50" s="345"/>
      <c r="CJ50" s="345"/>
      <c r="CK50" s="345"/>
      <c r="CL50" s="345"/>
      <c r="CM50" s="345"/>
      <c r="CN50" s="345"/>
      <c r="CO50" s="345"/>
      <c r="CP50" s="345"/>
      <c r="CQ50" s="345"/>
      <c r="CR50" s="345"/>
      <c r="CS50" s="345"/>
      <c r="CT50" s="345"/>
      <c r="CU50" s="345"/>
      <c r="CV50" s="345"/>
      <c r="CW50" s="345"/>
      <c r="CX50" s="345"/>
      <c r="CY50" s="345"/>
      <c r="CZ50" s="345"/>
      <c r="DA50" s="180"/>
      <c r="DB50" s="344" t="s">
        <v>148</v>
      </c>
      <c r="DC50" s="345"/>
      <c r="DD50" s="345"/>
      <c r="DE50" s="345"/>
      <c r="DF50" s="345"/>
      <c r="DG50" s="345"/>
      <c r="DH50" s="345"/>
      <c r="DI50" s="345"/>
      <c r="DJ50" s="345"/>
      <c r="DK50" s="345"/>
      <c r="DL50" s="345"/>
      <c r="DM50" s="345"/>
      <c r="DN50" s="345"/>
      <c r="DO50" s="345"/>
      <c r="DP50" s="345"/>
      <c r="DQ50" s="345"/>
      <c r="DR50" s="345"/>
      <c r="DS50" s="345"/>
      <c r="DT50" s="345"/>
      <c r="DU50" s="345"/>
      <c r="DV50" s="180"/>
      <c r="DW50" s="344" t="s">
        <v>148</v>
      </c>
      <c r="DX50" s="345"/>
      <c r="DY50" s="345"/>
      <c r="DZ50" s="345"/>
      <c r="EA50" s="345"/>
      <c r="EB50" s="345"/>
      <c r="EC50" s="345"/>
      <c r="ED50" s="345"/>
      <c r="EE50" s="345"/>
      <c r="EF50" s="345"/>
      <c r="EG50" s="345"/>
      <c r="EH50" s="345"/>
      <c r="EI50" s="345"/>
      <c r="EJ50" s="345"/>
      <c r="EK50" s="345"/>
      <c r="EL50" s="345"/>
      <c r="EM50" s="345"/>
      <c r="EN50" s="345"/>
      <c r="EO50" s="345"/>
      <c r="EP50" s="345"/>
      <c r="EQ50" s="180"/>
      <c r="ER50" s="344" t="s">
        <v>148</v>
      </c>
      <c r="ES50" s="345"/>
      <c r="ET50" s="345"/>
      <c r="EU50" s="345"/>
      <c r="EV50" s="345"/>
      <c r="EW50" s="345"/>
      <c r="EX50" s="345"/>
      <c r="EY50" s="345"/>
      <c r="EZ50" s="345"/>
      <c r="FA50" s="345"/>
      <c r="FB50" s="345"/>
      <c r="FC50" s="345"/>
      <c r="FD50" s="345"/>
      <c r="FE50" s="345"/>
      <c r="FF50" s="345"/>
      <c r="FG50" s="345"/>
      <c r="FH50" s="345"/>
      <c r="FI50" s="345"/>
      <c r="FJ50" s="345"/>
      <c r="FK50" s="345"/>
      <c r="FL50" s="180"/>
      <c r="FM50" s="344" t="s">
        <v>148</v>
      </c>
      <c r="FN50" s="345"/>
      <c r="FO50" s="345"/>
      <c r="FP50" s="345"/>
      <c r="FQ50" s="345"/>
      <c r="FR50" s="345"/>
      <c r="FS50" s="345"/>
      <c r="FT50" s="345"/>
      <c r="FU50" s="345"/>
      <c r="FV50" s="345"/>
      <c r="FW50" s="345"/>
      <c r="FX50" s="345"/>
      <c r="FY50" s="345"/>
      <c r="FZ50" s="345"/>
      <c r="GA50" s="345"/>
      <c r="GB50" s="345"/>
      <c r="GC50" s="345"/>
      <c r="GD50" s="345"/>
      <c r="GE50" s="345"/>
      <c r="GF50" s="345"/>
      <c r="GG50" s="180"/>
      <c r="GH50" s="344" t="s">
        <v>148</v>
      </c>
      <c r="GI50" s="345"/>
      <c r="GJ50" s="345"/>
      <c r="GK50" s="345"/>
      <c r="GL50" s="345"/>
      <c r="GM50" s="345"/>
      <c r="GN50" s="345"/>
      <c r="GO50" s="345"/>
      <c r="GP50" s="345"/>
      <c r="GQ50" s="345"/>
      <c r="GR50" s="345"/>
      <c r="GS50" s="345"/>
      <c r="GT50" s="345"/>
      <c r="GU50" s="345"/>
      <c r="GV50" s="345"/>
      <c r="GW50" s="345"/>
      <c r="GX50" s="345"/>
      <c r="GY50" s="345"/>
      <c r="GZ50" s="345"/>
      <c r="HA50" s="345"/>
      <c r="HB50" s="180"/>
    </row>
    <row r="51" spans="1:210" s="83" customFormat="1" ht="23.1" customHeight="1">
      <c r="A51" s="376" t="s">
        <v>149</v>
      </c>
      <c r="B51" s="377"/>
      <c r="C51" s="289" t="s">
        <v>198</v>
      </c>
      <c r="D51" s="290"/>
      <c r="E51" s="290"/>
      <c r="F51" s="290"/>
      <c r="G51" s="290"/>
      <c r="H51" s="290"/>
      <c r="I51" s="290"/>
      <c r="J51" s="176" t="str">
        <f>IF(VLOOKUP(A1,入力用!1:1048576,74,0)="有","■有","□有")</f>
        <v>□有</v>
      </c>
      <c r="K51" s="172" t="s">
        <v>190</v>
      </c>
      <c r="L51" s="79" t="str">
        <f>IF(VLOOKUP(A1,入力用!1:1048576,74,0)="無","■無","□無")</f>
        <v>□無</v>
      </c>
      <c r="M51" s="403"/>
      <c r="N51" s="403"/>
      <c r="O51" s="403"/>
      <c r="P51" s="403"/>
      <c r="Q51" s="403"/>
      <c r="R51" s="403"/>
      <c r="S51" s="403"/>
      <c r="T51" s="404"/>
      <c r="U51" s="87"/>
      <c r="V51" s="376" t="s">
        <v>149</v>
      </c>
      <c r="W51" s="377"/>
      <c r="X51" s="289" t="s">
        <v>198</v>
      </c>
      <c r="Y51" s="290"/>
      <c r="Z51" s="290"/>
      <c r="AA51" s="290"/>
      <c r="AB51" s="290"/>
      <c r="AC51" s="290"/>
      <c r="AD51" s="290"/>
      <c r="AE51" s="176" t="str">
        <f>IF(VLOOKUP(V1,入力用!1:1048576,74,0)="有","■有","□有")</f>
        <v>□有</v>
      </c>
      <c r="AF51" s="172" t="s">
        <v>190</v>
      </c>
      <c r="AG51" s="79" t="str">
        <f>IF(VLOOKUP(V1,入力用!1:1048576,74,0)="無","■無","□無")</f>
        <v>□無</v>
      </c>
      <c r="AH51" s="403"/>
      <c r="AI51" s="403"/>
      <c r="AJ51" s="403"/>
      <c r="AK51" s="403"/>
      <c r="AL51" s="403"/>
      <c r="AM51" s="403"/>
      <c r="AN51" s="403"/>
      <c r="AO51" s="404"/>
      <c r="AP51" s="87"/>
      <c r="AQ51" s="376" t="s">
        <v>149</v>
      </c>
      <c r="AR51" s="377"/>
      <c r="AS51" s="289" t="s">
        <v>198</v>
      </c>
      <c r="AT51" s="290"/>
      <c r="AU51" s="290"/>
      <c r="AV51" s="290"/>
      <c r="AW51" s="290"/>
      <c r="AX51" s="290"/>
      <c r="AY51" s="290"/>
      <c r="AZ51" s="176" t="str">
        <f>IF(VLOOKUP(AQ1,入力用!1:1048576,74,0)="有","■有","□有")</f>
        <v>□有</v>
      </c>
      <c r="BA51" s="172" t="s">
        <v>190</v>
      </c>
      <c r="BB51" s="79" t="str">
        <f>IF(VLOOKUP(AQ1,入力用!1:1048576,74,0)="無","■無","□無")</f>
        <v>□無</v>
      </c>
      <c r="BC51" s="403"/>
      <c r="BD51" s="403"/>
      <c r="BE51" s="403"/>
      <c r="BF51" s="403"/>
      <c r="BG51" s="403"/>
      <c r="BH51" s="403"/>
      <c r="BI51" s="403"/>
      <c r="BJ51" s="404"/>
      <c r="BK51" s="87"/>
      <c r="BL51" s="376" t="s">
        <v>149</v>
      </c>
      <c r="BM51" s="377"/>
      <c r="BN51" s="289" t="s">
        <v>198</v>
      </c>
      <c r="BO51" s="290"/>
      <c r="BP51" s="290"/>
      <c r="BQ51" s="290"/>
      <c r="BR51" s="290"/>
      <c r="BS51" s="290"/>
      <c r="BT51" s="290"/>
      <c r="BU51" s="176" t="str">
        <f>IF(VLOOKUP(BL1,入力用!1:1048576,74,0)="有","■有","□有")</f>
        <v>□有</v>
      </c>
      <c r="BV51" s="172" t="s">
        <v>190</v>
      </c>
      <c r="BW51" s="79" t="str">
        <f>IF(VLOOKUP(BL1,入力用!1:1048576,74,0)="無","■無","□無")</f>
        <v>□無</v>
      </c>
      <c r="BX51" s="403"/>
      <c r="BY51" s="403"/>
      <c r="BZ51" s="403"/>
      <c r="CA51" s="403"/>
      <c r="CB51" s="403"/>
      <c r="CC51" s="403"/>
      <c r="CD51" s="403"/>
      <c r="CE51" s="404"/>
      <c r="CF51" s="87"/>
      <c r="CG51" s="376" t="s">
        <v>149</v>
      </c>
      <c r="CH51" s="377"/>
      <c r="CI51" s="289" t="s">
        <v>198</v>
      </c>
      <c r="CJ51" s="290"/>
      <c r="CK51" s="290"/>
      <c r="CL51" s="290"/>
      <c r="CM51" s="290"/>
      <c r="CN51" s="290"/>
      <c r="CO51" s="290"/>
      <c r="CP51" s="176" t="str">
        <f>IF(VLOOKUP(CG1,入力用!1:1048576,74,0)="有","■有","□有")</f>
        <v>□有</v>
      </c>
      <c r="CQ51" s="172" t="s">
        <v>190</v>
      </c>
      <c r="CR51" s="79" t="str">
        <f>IF(VLOOKUP(CG1,入力用!1:1048576,74,0)="無","■無","□無")</f>
        <v>□無</v>
      </c>
      <c r="CS51" s="403"/>
      <c r="CT51" s="403"/>
      <c r="CU51" s="403"/>
      <c r="CV51" s="403"/>
      <c r="CW51" s="403"/>
      <c r="CX51" s="403"/>
      <c r="CY51" s="403"/>
      <c r="CZ51" s="404"/>
      <c r="DA51" s="87"/>
      <c r="DB51" s="376" t="s">
        <v>149</v>
      </c>
      <c r="DC51" s="377"/>
      <c r="DD51" s="289" t="s">
        <v>198</v>
      </c>
      <c r="DE51" s="290"/>
      <c r="DF51" s="290"/>
      <c r="DG51" s="290"/>
      <c r="DH51" s="290"/>
      <c r="DI51" s="290"/>
      <c r="DJ51" s="290"/>
      <c r="DK51" s="176" t="str">
        <f>IF(VLOOKUP(DB1,入力用!1:1048576,74,0)="有","■有","□有")</f>
        <v>□有</v>
      </c>
      <c r="DL51" s="172" t="s">
        <v>190</v>
      </c>
      <c r="DM51" s="79" t="str">
        <f>IF(VLOOKUP(DB1,入力用!1:1048576,74,0)="無","■無","□無")</f>
        <v>□無</v>
      </c>
      <c r="DN51" s="403"/>
      <c r="DO51" s="403"/>
      <c r="DP51" s="403"/>
      <c r="DQ51" s="403"/>
      <c r="DR51" s="403"/>
      <c r="DS51" s="403"/>
      <c r="DT51" s="403"/>
      <c r="DU51" s="404"/>
      <c r="DV51" s="87"/>
      <c r="DW51" s="376" t="s">
        <v>149</v>
      </c>
      <c r="DX51" s="377"/>
      <c r="DY51" s="289" t="s">
        <v>198</v>
      </c>
      <c r="DZ51" s="290"/>
      <c r="EA51" s="290"/>
      <c r="EB51" s="290"/>
      <c r="EC51" s="290"/>
      <c r="ED51" s="290"/>
      <c r="EE51" s="290"/>
      <c r="EF51" s="176" t="str">
        <f>IF(VLOOKUP(DW1,入力用!1:1048576,74,0)="有","■有","□有")</f>
        <v>□有</v>
      </c>
      <c r="EG51" s="172" t="s">
        <v>190</v>
      </c>
      <c r="EH51" s="79" t="str">
        <f>IF(VLOOKUP(DW1,入力用!1:1048576,74,0)="無","■無","□無")</f>
        <v>□無</v>
      </c>
      <c r="EI51" s="403"/>
      <c r="EJ51" s="403"/>
      <c r="EK51" s="403"/>
      <c r="EL51" s="403"/>
      <c r="EM51" s="403"/>
      <c r="EN51" s="403"/>
      <c r="EO51" s="403"/>
      <c r="EP51" s="404"/>
      <c r="EQ51" s="87"/>
      <c r="ER51" s="376" t="s">
        <v>149</v>
      </c>
      <c r="ES51" s="377"/>
      <c r="ET51" s="289" t="s">
        <v>198</v>
      </c>
      <c r="EU51" s="290"/>
      <c r="EV51" s="290"/>
      <c r="EW51" s="290"/>
      <c r="EX51" s="290"/>
      <c r="EY51" s="290"/>
      <c r="EZ51" s="290"/>
      <c r="FA51" s="176" t="str">
        <f>IF(VLOOKUP(ER1,入力用!1:1048576,74,0)="有","■有","□有")</f>
        <v>□有</v>
      </c>
      <c r="FB51" s="172" t="s">
        <v>190</v>
      </c>
      <c r="FC51" s="79" t="str">
        <f>IF(VLOOKUP(ER1,入力用!1:1048576,74,0)="無","■無","□無")</f>
        <v>□無</v>
      </c>
      <c r="FD51" s="403"/>
      <c r="FE51" s="403"/>
      <c r="FF51" s="403"/>
      <c r="FG51" s="403"/>
      <c r="FH51" s="403"/>
      <c r="FI51" s="403"/>
      <c r="FJ51" s="403"/>
      <c r="FK51" s="404"/>
      <c r="FL51" s="87"/>
      <c r="FM51" s="376" t="s">
        <v>149</v>
      </c>
      <c r="FN51" s="377"/>
      <c r="FO51" s="289" t="s">
        <v>198</v>
      </c>
      <c r="FP51" s="290"/>
      <c r="FQ51" s="290"/>
      <c r="FR51" s="290"/>
      <c r="FS51" s="290"/>
      <c r="FT51" s="290"/>
      <c r="FU51" s="290"/>
      <c r="FV51" s="176" t="str">
        <f>IF(VLOOKUP(FM1,入力用!1:1048576,74,0)="有","■有","□有")</f>
        <v>□有</v>
      </c>
      <c r="FW51" s="172" t="s">
        <v>190</v>
      </c>
      <c r="FX51" s="79" t="str">
        <f>IF(VLOOKUP(FM1,入力用!1:1048576,74,0)="無","■無","□無")</f>
        <v>□無</v>
      </c>
      <c r="FY51" s="403"/>
      <c r="FZ51" s="403"/>
      <c r="GA51" s="403"/>
      <c r="GB51" s="403"/>
      <c r="GC51" s="403"/>
      <c r="GD51" s="403"/>
      <c r="GE51" s="403"/>
      <c r="GF51" s="404"/>
      <c r="GG51" s="87"/>
      <c r="GH51" s="376" t="s">
        <v>149</v>
      </c>
      <c r="GI51" s="377"/>
      <c r="GJ51" s="289" t="s">
        <v>198</v>
      </c>
      <c r="GK51" s="290"/>
      <c r="GL51" s="290"/>
      <c r="GM51" s="290"/>
      <c r="GN51" s="290"/>
      <c r="GO51" s="290"/>
      <c r="GP51" s="290"/>
      <c r="GQ51" s="176" t="str">
        <f>IF(VLOOKUP(GH1,入力用!1:1048576,74,0)="有","■有","□有")</f>
        <v>□有</v>
      </c>
      <c r="GR51" s="172" t="s">
        <v>190</v>
      </c>
      <c r="GS51" s="79" t="str">
        <f>IF(VLOOKUP(GH1,入力用!1:1048576,74,0)="無","■無","□無")</f>
        <v>□無</v>
      </c>
      <c r="GT51" s="403"/>
      <c r="GU51" s="403"/>
      <c r="GV51" s="403"/>
      <c r="GW51" s="403"/>
      <c r="GX51" s="403"/>
      <c r="GY51" s="403"/>
      <c r="GZ51" s="403"/>
      <c r="HA51" s="404"/>
      <c r="HB51" s="87"/>
    </row>
    <row r="52" spans="1:210" s="83" customFormat="1" ht="23.1" customHeight="1">
      <c r="A52" s="381"/>
      <c r="B52" s="382"/>
      <c r="C52" s="292" t="s">
        <v>197</v>
      </c>
      <c r="D52" s="293"/>
      <c r="E52" s="293"/>
      <c r="F52" s="293"/>
      <c r="G52" s="293"/>
      <c r="H52" s="293"/>
      <c r="I52" s="293"/>
      <c r="J52" s="177" t="str">
        <f>IF(VLOOKUP(A1,入力用!1:1048576,75,0)="有","■有","□有")</f>
        <v>□有</v>
      </c>
      <c r="K52" s="170" t="s">
        <v>190</v>
      </c>
      <c r="L52" s="91" t="str">
        <f>IF(VLOOKUP(A1,入力用!1:1048576,75,0)="無","■無","□無")</f>
        <v>□無</v>
      </c>
      <c r="M52" s="80" t="s">
        <v>188</v>
      </c>
      <c r="N52" s="358" t="str">
        <f>IF(VLOOKUP(A1,入力用!1:1048576,76,0)="","",VLOOKUP(A1,入力用!1:1048576,76,0))</f>
        <v/>
      </c>
      <c r="O52" s="358"/>
      <c r="P52" s="358"/>
      <c r="Q52" s="358"/>
      <c r="R52" s="358"/>
      <c r="S52" s="358" t="s">
        <v>239</v>
      </c>
      <c r="T52" s="359"/>
      <c r="U52" s="87"/>
      <c r="V52" s="381"/>
      <c r="W52" s="382"/>
      <c r="X52" s="292" t="s">
        <v>197</v>
      </c>
      <c r="Y52" s="293"/>
      <c r="Z52" s="293"/>
      <c r="AA52" s="293"/>
      <c r="AB52" s="293"/>
      <c r="AC52" s="293"/>
      <c r="AD52" s="293"/>
      <c r="AE52" s="177" t="str">
        <f>IF(VLOOKUP(V1,入力用!1:1048576,75,0)="有","■有","□有")</f>
        <v>□有</v>
      </c>
      <c r="AF52" s="170" t="s">
        <v>190</v>
      </c>
      <c r="AG52" s="91" t="str">
        <f>IF(VLOOKUP(V1,入力用!1:1048576,75,0)="無","■無","□無")</f>
        <v>□無</v>
      </c>
      <c r="AH52" s="80" t="s">
        <v>188</v>
      </c>
      <c r="AI52" s="358" t="str">
        <f>IF(VLOOKUP(V1,入力用!1:1048576,76,0)="","",VLOOKUP(V1,入力用!1:1048576,76,0))</f>
        <v/>
      </c>
      <c r="AJ52" s="358"/>
      <c r="AK52" s="358"/>
      <c r="AL52" s="358"/>
      <c r="AM52" s="358"/>
      <c r="AN52" s="358" t="s">
        <v>239</v>
      </c>
      <c r="AO52" s="359"/>
      <c r="AP52" s="87"/>
      <c r="AQ52" s="381"/>
      <c r="AR52" s="382"/>
      <c r="AS52" s="292" t="s">
        <v>197</v>
      </c>
      <c r="AT52" s="293"/>
      <c r="AU52" s="293"/>
      <c r="AV52" s="293"/>
      <c r="AW52" s="293"/>
      <c r="AX52" s="293"/>
      <c r="AY52" s="293"/>
      <c r="AZ52" s="177" t="str">
        <f>IF(VLOOKUP(AQ1,入力用!1:1048576,75,0)="有","■有","□有")</f>
        <v>□有</v>
      </c>
      <c r="BA52" s="170" t="s">
        <v>190</v>
      </c>
      <c r="BB52" s="91" t="str">
        <f>IF(VLOOKUP(AQ1,入力用!1:1048576,75,0)="無","■無","□無")</f>
        <v>□無</v>
      </c>
      <c r="BC52" s="80" t="s">
        <v>188</v>
      </c>
      <c r="BD52" s="358" t="str">
        <f>IF(VLOOKUP(AQ1,入力用!1:1048576,76,0)="","",VLOOKUP(AQ1,入力用!1:1048576,76,0))</f>
        <v/>
      </c>
      <c r="BE52" s="358"/>
      <c r="BF52" s="358"/>
      <c r="BG52" s="358"/>
      <c r="BH52" s="358"/>
      <c r="BI52" s="358" t="s">
        <v>239</v>
      </c>
      <c r="BJ52" s="359"/>
      <c r="BK52" s="87"/>
      <c r="BL52" s="381"/>
      <c r="BM52" s="382"/>
      <c r="BN52" s="292" t="s">
        <v>197</v>
      </c>
      <c r="BO52" s="293"/>
      <c r="BP52" s="293"/>
      <c r="BQ52" s="293"/>
      <c r="BR52" s="293"/>
      <c r="BS52" s="293"/>
      <c r="BT52" s="293"/>
      <c r="BU52" s="177" t="str">
        <f>IF(VLOOKUP(BL1,入力用!1:1048576,75,0)="有","■有","□有")</f>
        <v>□有</v>
      </c>
      <c r="BV52" s="170" t="s">
        <v>190</v>
      </c>
      <c r="BW52" s="91" t="str">
        <f>IF(VLOOKUP(BL1,入力用!1:1048576,75,0)="無","■無","□無")</f>
        <v>□無</v>
      </c>
      <c r="BX52" s="80" t="s">
        <v>188</v>
      </c>
      <c r="BY52" s="358" t="str">
        <f>IF(VLOOKUP(BL1,入力用!1:1048576,76,0)="","",VLOOKUP(BL1,入力用!1:1048576,76,0))</f>
        <v/>
      </c>
      <c r="BZ52" s="358"/>
      <c r="CA52" s="358"/>
      <c r="CB52" s="358"/>
      <c r="CC52" s="358"/>
      <c r="CD52" s="358" t="s">
        <v>239</v>
      </c>
      <c r="CE52" s="359"/>
      <c r="CF52" s="87"/>
      <c r="CG52" s="381"/>
      <c r="CH52" s="382"/>
      <c r="CI52" s="292" t="s">
        <v>197</v>
      </c>
      <c r="CJ52" s="293"/>
      <c r="CK52" s="293"/>
      <c r="CL52" s="293"/>
      <c r="CM52" s="293"/>
      <c r="CN52" s="293"/>
      <c r="CO52" s="293"/>
      <c r="CP52" s="177" t="str">
        <f>IF(VLOOKUP(CG1,入力用!1:1048576,75,0)="有","■有","□有")</f>
        <v>□有</v>
      </c>
      <c r="CQ52" s="170" t="s">
        <v>190</v>
      </c>
      <c r="CR52" s="91" t="str">
        <f>IF(VLOOKUP(CG1,入力用!1:1048576,75,0)="無","■無","□無")</f>
        <v>□無</v>
      </c>
      <c r="CS52" s="80" t="s">
        <v>188</v>
      </c>
      <c r="CT52" s="358" t="str">
        <f>IF(VLOOKUP(CG1,入力用!1:1048576,76,0)="","",VLOOKUP(CG1,入力用!1:1048576,76,0))</f>
        <v/>
      </c>
      <c r="CU52" s="358"/>
      <c r="CV52" s="358"/>
      <c r="CW52" s="358"/>
      <c r="CX52" s="358"/>
      <c r="CY52" s="358" t="s">
        <v>239</v>
      </c>
      <c r="CZ52" s="359"/>
      <c r="DA52" s="87"/>
      <c r="DB52" s="381"/>
      <c r="DC52" s="382"/>
      <c r="DD52" s="292" t="s">
        <v>197</v>
      </c>
      <c r="DE52" s="293"/>
      <c r="DF52" s="293"/>
      <c r="DG52" s="293"/>
      <c r="DH52" s="293"/>
      <c r="DI52" s="293"/>
      <c r="DJ52" s="293"/>
      <c r="DK52" s="177" t="str">
        <f>IF(VLOOKUP(DB1,入力用!1:1048576,75,0)="有","■有","□有")</f>
        <v>□有</v>
      </c>
      <c r="DL52" s="170" t="s">
        <v>190</v>
      </c>
      <c r="DM52" s="91" t="str">
        <f>IF(VLOOKUP(DB1,入力用!1:1048576,75,0)="無","■無","□無")</f>
        <v>□無</v>
      </c>
      <c r="DN52" s="80" t="s">
        <v>188</v>
      </c>
      <c r="DO52" s="358" t="str">
        <f>IF(VLOOKUP(DB1,入力用!1:1048576,76,0)="","",VLOOKUP(DB1,入力用!1:1048576,76,0))</f>
        <v/>
      </c>
      <c r="DP52" s="358"/>
      <c r="DQ52" s="358"/>
      <c r="DR52" s="358"/>
      <c r="DS52" s="358"/>
      <c r="DT52" s="358" t="s">
        <v>239</v>
      </c>
      <c r="DU52" s="359"/>
      <c r="DV52" s="87"/>
      <c r="DW52" s="381"/>
      <c r="DX52" s="382"/>
      <c r="DY52" s="292" t="s">
        <v>197</v>
      </c>
      <c r="DZ52" s="293"/>
      <c r="EA52" s="293"/>
      <c r="EB52" s="293"/>
      <c r="EC52" s="293"/>
      <c r="ED52" s="293"/>
      <c r="EE52" s="293"/>
      <c r="EF52" s="177" t="str">
        <f>IF(VLOOKUP(DW1,入力用!1:1048576,75,0)="有","■有","□有")</f>
        <v>□有</v>
      </c>
      <c r="EG52" s="170" t="s">
        <v>190</v>
      </c>
      <c r="EH52" s="91" t="str">
        <f>IF(VLOOKUP(DW1,入力用!1:1048576,75,0)="無","■無","□無")</f>
        <v>□無</v>
      </c>
      <c r="EI52" s="80" t="s">
        <v>188</v>
      </c>
      <c r="EJ52" s="358" t="str">
        <f>IF(VLOOKUP(DW1,入力用!1:1048576,76,0)="","",VLOOKUP(DW1,入力用!1:1048576,76,0))</f>
        <v/>
      </c>
      <c r="EK52" s="358"/>
      <c r="EL52" s="358"/>
      <c r="EM52" s="358"/>
      <c r="EN52" s="358"/>
      <c r="EO52" s="358" t="s">
        <v>239</v>
      </c>
      <c r="EP52" s="359"/>
      <c r="EQ52" s="87"/>
      <c r="ER52" s="381"/>
      <c r="ES52" s="382"/>
      <c r="ET52" s="292" t="s">
        <v>197</v>
      </c>
      <c r="EU52" s="293"/>
      <c r="EV52" s="293"/>
      <c r="EW52" s="293"/>
      <c r="EX52" s="293"/>
      <c r="EY52" s="293"/>
      <c r="EZ52" s="293"/>
      <c r="FA52" s="177" t="str">
        <f>IF(VLOOKUP(ER1,入力用!1:1048576,75,0)="有","■有","□有")</f>
        <v>□有</v>
      </c>
      <c r="FB52" s="170" t="s">
        <v>190</v>
      </c>
      <c r="FC52" s="91" t="str">
        <f>IF(VLOOKUP(ER1,入力用!1:1048576,75,0)="無","■無","□無")</f>
        <v>□無</v>
      </c>
      <c r="FD52" s="80" t="s">
        <v>188</v>
      </c>
      <c r="FE52" s="358" t="str">
        <f>IF(VLOOKUP(ER1,入力用!1:1048576,76,0)="","",VLOOKUP(ER1,入力用!1:1048576,76,0))</f>
        <v/>
      </c>
      <c r="FF52" s="358"/>
      <c r="FG52" s="358"/>
      <c r="FH52" s="358"/>
      <c r="FI52" s="358"/>
      <c r="FJ52" s="358" t="s">
        <v>239</v>
      </c>
      <c r="FK52" s="359"/>
      <c r="FL52" s="87"/>
      <c r="FM52" s="381"/>
      <c r="FN52" s="382"/>
      <c r="FO52" s="292" t="s">
        <v>197</v>
      </c>
      <c r="FP52" s="293"/>
      <c r="FQ52" s="293"/>
      <c r="FR52" s="293"/>
      <c r="FS52" s="293"/>
      <c r="FT52" s="293"/>
      <c r="FU52" s="293"/>
      <c r="FV52" s="177" t="str">
        <f>IF(VLOOKUP(FM1,入力用!1:1048576,75,0)="有","■有","□有")</f>
        <v>□有</v>
      </c>
      <c r="FW52" s="170" t="s">
        <v>190</v>
      </c>
      <c r="FX52" s="91" t="str">
        <f>IF(VLOOKUP(FM1,入力用!1:1048576,75,0)="無","■無","□無")</f>
        <v>□無</v>
      </c>
      <c r="FY52" s="80" t="s">
        <v>188</v>
      </c>
      <c r="FZ52" s="358" t="str">
        <f>IF(VLOOKUP(FM1,入力用!1:1048576,76,0)="","",VLOOKUP(FM1,入力用!1:1048576,76,0))</f>
        <v/>
      </c>
      <c r="GA52" s="358"/>
      <c r="GB52" s="358"/>
      <c r="GC52" s="358"/>
      <c r="GD52" s="358"/>
      <c r="GE52" s="358" t="s">
        <v>239</v>
      </c>
      <c r="GF52" s="359"/>
      <c r="GG52" s="87"/>
      <c r="GH52" s="381"/>
      <c r="GI52" s="382"/>
      <c r="GJ52" s="292" t="s">
        <v>197</v>
      </c>
      <c r="GK52" s="293"/>
      <c r="GL52" s="293"/>
      <c r="GM52" s="293"/>
      <c r="GN52" s="293"/>
      <c r="GO52" s="293"/>
      <c r="GP52" s="293"/>
      <c r="GQ52" s="177" t="str">
        <f>IF(VLOOKUP(GH1,入力用!1:1048576,75,0)="有","■有","□有")</f>
        <v>□有</v>
      </c>
      <c r="GR52" s="170" t="s">
        <v>190</v>
      </c>
      <c r="GS52" s="91" t="str">
        <f>IF(VLOOKUP(GH1,入力用!1:1048576,75,0)="無","■無","□無")</f>
        <v>□無</v>
      </c>
      <c r="GT52" s="80" t="s">
        <v>188</v>
      </c>
      <c r="GU52" s="358" t="str">
        <f>IF(VLOOKUP(GH1,入力用!1:1048576,76,0)="","",VLOOKUP(GH1,入力用!1:1048576,76,0))</f>
        <v/>
      </c>
      <c r="GV52" s="358"/>
      <c r="GW52" s="358"/>
      <c r="GX52" s="358"/>
      <c r="GY52" s="358"/>
      <c r="GZ52" s="358" t="s">
        <v>239</v>
      </c>
      <c r="HA52" s="359"/>
      <c r="HB52" s="87"/>
    </row>
    <row r="53" spans="1:210" s="83" customFormat="1" ht="45.95" customHeight="1">
      <c r="A53" s="344" t="s">
        <v>150</v>
      </c>
      <c r="B53" s="346"/>
      <c r="C53" s="418" t="str">
        <f>IF(VLOOKUP(A1,入力用!1:1048576,77,0)="","",VLOOKUP(A1,入力用!1:1048576,77,0))</f>
        <v/>
      </c>
      <c r="D53" s="419"/>
      <c r="E53" s="419"/>
      <c r="F53" s="419"/>
      <c r="G53" s="419"/>
      <c r="H53" s="419"/>
      <c r="I53" s="419"/>
      <c r="J53" s="419"/>
      <c r="K53" s="419"/>
      <c r="L53" s="419"/>
      <c r="M53" s="419"/>
      <c r="N53" s="419"/>
      <c r="O53" s="419"/>
      <c r="P53" s="419"/>
      <c r="Q53" s="419"/>
      <c r="R53" s="419"/>
      <c r="S53" s="419"/>
      <c r="T53" s="419"/>
      <c r="U53" s="56"/>
      <c r="V53" s="344" t="s">
        <v>150</v>
      </c>
      <c r="W53" s="346"/>
      <c r="X53" s="418" t="str">
        <f>IF(VLOOKUP(V1,入力用!1:1048576,77,0)="","",VLOOKUP(V1,入力用!1:1048576,77,0))</f>
        <v/>
      </c>
      <c r="Y53" s="419"/>
      <c r="Z53" s="419"/>
      <c r="AA53" s="419"/>
      <c r="AB53" s="419"/>
      <c r="AC53" s="419"/>
      <c r="AD53" s="419"/>
      <c r="AE53" s="419"/>
      <c r="AF53" s="419"/>
      <c r="AG53" s="419"/>
      <c r="AH53" s="419"/>
      <c r="AI53" s="419"/>
      <c r="AJ53" s="419"/>
      <c r="AK53" s="419"/>
      <c r="AL53" s="419"/>
      <c r="AM53" s="419"/>
      <c r="AN53" s="419"/>
      <c r="AO53" s="419"/>
      <c r="AP53" s="56"/>
      <c r="AQ53" s="344" t="s">
        <v>150</v>
      </c>
      <c r="AR53" s="346"/>
      <c r="AS53" s="418" t="str">
        <f>IF(VLOOKUP(AQ1,入力用!1:1048576,77,0)="","",VLOOKUP(AQ1,入力用!1:1048576,77,0))</f>
        <v/>
      </c>
      <c r="AT53" s="419"/>
      <c r="AU53" s="419"/>
      <c r="AV53" s="419"/>
      <c r="AW53" s="419"/>
      <c r="AX53" s="419"/>
      <c r="AY53" s="419"/>
      <c r="AZ53" s="419"/>
      <c r="BA53" s="419"/>
      <c r="BB53" s="419"/>
      <c r="BC53" s="419"/>
      <c r="BD53" s="419"/>
      <c r="BE53" s="419"/>
      <c r="BF53" s="419"/>
      <c r="BG53" s="419"/>
      <c r="BH53" s="419"/>
      <c r="BI53" s="419"/>
      <c r="BJ53" s="419"/>
      <c r="BK53" s="56"/>
      <c r="BL53" s="344" t="s">
        <v>150</v>
      </c>
      <c r="BM53" s="346"/>
      <c r="BN53" s="418" t="str">
        <f>IF(VLOOKUP(BL1,入力用!1:1048576,77,0)="","",VLOOKUP(BL1,入力用!1:1048576,77,0))</f>
        <v/>
      </c>
      <c r="BO53" s="419"/>
      <c r="BP53" s="419"/>
      <c r="BQ53" s="419"/>
      <c r="BR53" s="419"/>
      <c r="BS53" s="419"/>
      <c r="BT53" s="419"/>
      <c r="BU53" s="419"/>
      <c r="BV53" s="419"/>
      <c r="BW53" s="419"/>
      <c r="BX53" s="419"/>
      <c r="BY53" s="419"/>
      <c r="BZ53" s="419"/>
      <c r="CA53" s="419"/>
      <c r="CB53" s="419"/>
      <c r="CC53" s="419"/>
      <c r="CD53" s="419"/>
      <c r="CE53" s="419"/>
      <c r="CF53" s="56"/>
      <c r="CG53" s="344" t="s">
        <v>150</v>
      </c>
      <c r="CH53" s="346"/>
      <c r="CI53" s="418" t="str">
        <f>IF(VLOOKUP(CG1,入力用!1:1048576,77,0)="","",VLOOKUP(CG1,入力用!1:1048576,77,0))</f>
        <v/>
      </c>
      <c r="CJ53" s="419"/>
      <c r="CK53" s="419"/>
      <c r="CL53" s="419"/>
      <c r="CM53" s="419"/>
      <c r="CN53" s="419"/>
      <c r="CO53" s="419"/>
      <c r="CP53" s="419"/>
      <c r="CQ53" s="419"/>
      <c r="CR53" s="419"/>
      <c r="CS53" s="419"/>
      <c r="CT53" s="419"/>
      <c r="CU53" s="419"/>
      <c r="CV53" s="419"/>
      <c r="CW53" s="419"/>
      <c r="CX53" s="419"/>
      <c r="CY53" s="419"/>
      <c r="CZ53" s="419"/>
      <c r="DA53" s="56"/>
      <c r="DB53" s="344" t="s">
        <v>150</v>
      </c>
      <c r="DC53" s="346"/>
      <c r="DD53" s="418" t="str">
        <f>IF(VLOOKUP(DB1,入力用!1:1048576,77,0)="","",VLOOKUP(DB1,入力用!1:1048576,77,0))</f>
        <v/>
      </c>
      <c r="DE53" s="419"/>
      <c r="DF53" s="419"/>
      <c r="DG53" s="419"/>
      <c r="DH53" s="419"/>
      <c r="DI53" s="419"/>
      <c r="DJ53" s="419"/>
      <c r="DK53" s="419"/>
      <c r="DL53" s="419"/>
      <c r="DM53" s="419"/>
      <c r="DN53" s="419"/>
      <c r="DO53" s="419"/>
      <c r="DP53" s="419"/>
      <c r="DQ53" s="419"/>
      <c r="DR53" s="419"/>
      <c r="DS53" s="419"/>
      <c r="DT53" s="419"/>
      <c r="DU53" s="419"/>
      <c r="DV53" s="56"/>
      <c r="DW53" s="344" t="s">
        <v>150</v>
      </c>
      <c r="DX53" s="346"/>
      <c r="DY53" s="418" t="str">
        <f>IF(VLOOKUP(DW1,入力用!1:1048576,77,0)="","",VLOOKUP(DW1,入力用!1:1048576,77,0))</f>
        <v/>
      </c>
      <c r="DZ53" s="419"/>
      <c r="EA53" s="419"/>
      <c r="EB53" s="419"/>
      <c r="EC53" s="419"/>
      <c r="ED53" s="419"/>
      <c r="EE53" s="419"/>
      <c r="EF53" s="419"/>
      <c r="EG53" s="419"/>
      <c r="EH53" s="419"/>
      <c r="EI53" s="419"/>
      <c r="EJ53" s="419"/>
      <c r="EK53" s="419"/>
      <c r="EL53" s="419"/>
      <c r="EM53" s="419"/>
      <c r="EN53" s="419"/>
      <c r="EO53" s="419"/>
      <c r="EP53" s="419"/>
      <c r="EQ53" s="56"/>
      <c r="ER53" s="344" t="s">
        <v>150</v>
      </c>
      <c r="ES53" s="346"/>
      <c r="ET53" s="418" t="str">
        <f>IF(VLOOKUP(ER1,入力用!1:1048576,77,0)="","",VLOOKUP(ER1,入力用!1:1048576,77,0))</f>
        <v/>
      </c>
      <c r="EU53" s="419"/>
      <c r="EV53" s="419"/>
      <c r="EW53" s="419"/>
      <c r="EX53" s="419"/>
      <c r="EY53" s="419"/>
      <c r="EZ53" s="419"/>
      <c r="FA53" s="419"/>
      <c r="FB53" s="419"/>
      <c r="FC53" s="419"/>
      <c r="FD53" s="419"/>
      <c r="FE53" s="419"/>
      <c r="FF53" s="419"/>
      <c r="FG53" s="419"/>
      <c r="FH53" s="419"/>
      <c r="FI53" s="419"/>
      <c r="FJ53" s="419"/>
      <c r="FK53" s="419"/>
      <c r="FL53" s="56"/>
      <c r="FM53" s="344" t="s">
        <v>150</v>
      </c>
      <c r="FN53" s="346"/>
      <c r="FO53" s="418" t="str">
        <f>IF(VLOOKUP(FM1,入力用!1:1048576,77,0)="","",VLOOKUP(FM1,入力用!1:1048576,77,0))</f>
        <v/>
      </c>
      <c r="FP53" s="419"/>
      <c r="FQ53" s="419"/>
      <c r="FR53" s="419"/>
      <c r="FS53" s="419"/>
      <c r="FT53" s="419"/>
      <c r="FU53" s="419"/>
      <c r="FV53" s="419"/>
      <c r="FW53" s="419"/>
      <c r="FX53" s="419"/>
      <c r="FY53" s="419"/>
      <c r="FZ53" s="419"/>
      <c r="GA53" s="419"/>
      <c r="GB53" s="419"/>
      <c r="GC53" s="419"/>
      <c r="GD53" s="419"/>
      <c r="GE53" s="419"/>
      <c r="GF53" s="419"/>
      <c r="GG53" s="56"/>
      <c r="GH53" s="344" t="s">
        <v>150</v>
      </c>
      <c r="GI53" s="346"/>
      <c r="GJ53" s="418" t="str">
        <f>IF(VLOOKUP(GH1,入力用!1:1048576,77,0)="","",VLOOKUP(GH1,入力用!1:1048576,77,0))</f>
        <v/>
      </c>
      <c r="GK53" s="419"/>
      <c r="GL53" s="419"/>
      <c r="GM53" s="419"/>
      <c r="GN53" s="419"/>
      <c r="GO53" s="419"/>
      <c r="GP53" s="419"/>
      <c r="GQ53" s="419"/>
      <c r="GR53" s="419"/>
      <c r="GS53" s="419"/>
      <c r="GT53" s="419"/>
      <c r="GU53" s="419"/>
      <c r="GV53" s="419"/>
      <c r="GW53" s="419"/>
      <c r="GX53" s="419"/>
      <c r="GY53" s="419"/>
      <c r="GZ53" s="419"/>
      <c r="HA53" s="419"/>
      <c r="HB53" s="56"/>
    </row>
    <row r="54" spans="1:210" s="84" customFormat="1" ht="24" customHeight="1">
      <c r="A54" s="416" t="s">
        <v>151</v>
      </c>
      <c r="B54" s="417"/>
      <c r="C54" s="417"/>
      <c r="D54" s="417"/>
      <c r="E54" s="417"/>
      <c r="F54" s="417"/>
      <c r="G54" s="417"/>
      <c r="H54" s="417"/>
      <c r="I54" s="417"/>
      <c r="J54" s="417"/>
      <c r="K54" s="417"/>
      <c r="L54" s="417"/>
      <c r="M54" s="417"/>
      <c r="N54" s="417"/>
      <c r="O54" s="417"/>
      <c r="P54" s="417"/>
      <c r="Q54" s="417"/>
      <c r="R54" s="417"/>
      <c r="S54" s="417"/>
      <c r="T54" s="417"/>
      <c r="U54" s="180"/>
      <c r="V54" s="416" t="s">
        <v>151</v>
      </c>
      <c r="W54" s="417"/>
      <c r="X54" s="417"/>
      <c r="Y54" s="417"/>
      <c r="Z54" s="417"/>
      <c r="AA54" s="417"/>
      <c r="AB54" s="417"/>
      <c r="AC54" s="417"/>
      <c r="AD54" s="417"/>
      <c r="AE54" s="417"/>
      <c r="AF54" s="417"/>
      <c r="AG54" s="417"/>
      <c r="AH54" s="417"/>
      <c r="AI54" s="417"/>
      <c r="AJ54" s="417"/>
      <c r="AK54" s="417"/>
      <c r="AL54" s="417"/>
      <c r="AM54" s="417"/>
      <c r="AN54" s="417"/>
      <c r="AO54" s="417"/>
      <c r="AP54" s="180"/>
      <c r="AQ54" s="416" t="s">
        <v>151</v>
      </c>
      <c r="AR54" s="417"/>
      <c r="AS54" s="417"/>
      <c r="AT54" s="417"/>
      <c r="AU54" s="417"/>
      <c r="AV54" s="417"/>
      <c r="AW54" s="417"/>
      <c r="AX54" s="417"/>
      <c r="AY54" s="417"/>
      <c r="AZ54" s="417"/>
      <c r="BA54" s="417"/>
      <c r="BB54" s="417"/>
      <c r="BC54" s="417"/>
      <c r="BD54" s="417"/>
      <c r="BE54" s="417"/>
      <c r="BF54" s="417"/>
      <c r="BG54" s="417"/>
      <c r="BH54" s="417"/>
      <c r="BI54" s="417"/>
      <c r="BJ54" s="417"/>
      <c r="BK54" s="180"/>
      <c r="BL54" s="416" t="s">
        <v>151</v>
      </c>
      <c r="BM54" s="417"/>
      <c r="BN54" s="417"/>
      <c r="BO54" s="417"/>
      <c r="BP54" s="417"/>
      <c r="BQ54" s="417"/>
      <c r="BR54" s="417"/>
      <c r="BS54" s="417"/>
      <c r="BT54" s="417"/>
      <c r="BU54" s="417"/>
      <c r="BV54" s="417"/>
      <c r="BW54" s="417"/>
      <c r="BX54" s="417"/>
      <c r="BY54" s="417"/>
      <c r="BZ54" s="417"/>
      <c r="CA54" s="417"/>
      <c r="CB54" s="417"/>
      <c r="CC54" s="417"/>
      <c r="CD54" s="417"/>
      <c r="CE54" s="417"/>
      <c r="CF54" s="180"/>
      <c r="CG54" s="416" t="s">
        <v>151</v>
      </c>
      <c r="CH54" s="417"/>
      <c r="CI54" s="417"/>
      <c r="CJ54" s="417"/>
      <c r="CK54" s="417"/>
      <c r="CL54" s="417"/>
      <c r="CM54" s="417"/>
      <c r="CN54" s="417"/>
      <c r="CO54" s="417"/>
      <c r="CP54" s="417"/>
      <c r="CQ54" s="417"/>
      <c r="CR54" s="417"/>
      <c r="CS54" s="417"/>
      <c r="CT54" s="417"/>
      <c r="CU54" s="417"/>
      <c r="CV54" s="417"/>
      <c r="CW54" s="417"/>
      <c r="CX54" s="417"/>
      <c r="CY54" s="417"/>
      <c r="CZ54" s="417"/>
      <c r="DA54" s="180"/>
      <c r="DB54" s="416" t="s">
        <v>151</v>
      </c>
      <c r="DC54" s="417"/>
      <c r="DD54" s="417"/>
      <c r="DE54" s="417"/>
      <c r="DF54" s="417"/>
      <c r="DG54" s="417"/>
      <c r="DH54" s="417"/>
      <c r="DI54" s="417"/>
      <c r="DJ54" s="417"/>
      <c r="DK54" s="417"/>
      <c r="DL54" s="417"/>
      <c r="DM54" s="417"/>
      <c r="DN54" s="417"/>
      <c r="DO54" s="417"/>
      <c r="DP54" s="417"/>
      <c r="DQ54" s="417"/>
      <c r="DR54" s="417"/>
      <c r="DS54" s="417"/>
      <c r="DT54" s="417"/>
      <c r="DU54" s="417"/>
      <c r="DV54" s="180"/>
      <c r="DW54" s="416" t="s">
        <v>151</v>
      </c>
      <c r="DX54" s="417"/>
      <c r="DY54" s="417"/>
      <c r="DZ54" s="417"/>
      <c r="EA54" s="417"/>
      <c r="EB54" s="417"/>
      <c r="EC54" s="417"/>
      <c r="ED54" s="417"/>
      <c r="EE54" s="417"/>
      <c r="EF54" s="417"/>
      <c r="EG54" s="417"/>
      <c r="EH54" s="417"/>
      <c r="EI54" s="417"/>
      <c r="EJ54" s="417"/>
      <c r="EK54" s="417"/>
      <c r="EL54" s="417"/>
      <c r="EM54" s="417"/>
      <c r="EN54" s="417"/>
      <c r="EO54" s="417"/>
      <c r="EP54" s="417"/>
      <c r="EQ54" s="180"/>
      <c r="ER54" s="416" t="s">
        <v>151</v>
      </c>
      <c r="ES54" s="417"/>
      <c r="ET54" s="417"/>
      <c r="EU54" s="417"/>
      <c r="EV54" s="417"/>
      <c r="EW54" s="417"/>
      <c r="EX54" s="417"/>
      <c r="EY54" s="417"/>
      <c r="EZ54" s="417"/>
      <c r="FA54" s="417"/>
      <c r="FB54" s="417"/>
      <c r="FC54" s="417"/>
      <c r="FD54" s="417"/>
      <c r="FE54" s="417"/>
      <c r="FF54" s="417"/>
      <c r="FG54" s="417"/>
      <c r="FH54" s="417"/>
      <c r="FI54" s="417"/>
      <c r="FJ54" s="417"/>
      <c r="FK54" s="417"/>
      <c r="FL54" s="180"/>
      <c r="FM54" s="416" t="s">
        <v>151</v>
      </c>
      <c r="FN54" s="417"/>
      <c r="FO54" s="417"/>
      <c r="FP54" s="417"/>
      <c r="FQ54" s="417"/>
      <c r="FR54" s="417"/>
      <c r="FS54" s="417"/>
      <c r="FT54" s="417"/>
      <c r="FU54" s="417"/>
      <c r="FV54" s="417"/>
      <c r="FW54" s="417"/>
      <c r="FX54" s="417"/>
      <c r="FY54" s="417"/>
      <c r="FZ54" s="417"/>
      <c r="GA54" s="417"/>
      <c r="GB54" s="417"/>
      <c r="GC54" s="417"/>
      <c r="GD54" s="417"/>
      <c r="GE54" s="417"/>
      <c r="GF54" s="417"/>
      <c r="GG54" s="180"/>
      <c r="GH54" s="416" t="s">
        <v>151</v>
      </c>
      <c r="GI54" s="417"/>
      <c r="GJ54" s="417"/>
      <c r="GK54" s="417"/>
      <c r="GL54" s="417"/>
      <c r="GM54" s="417"/>
      <c r="GN54" s="417"/>
      <c r="GO54" s="417"/>
      <c r="GP54" s="417"/>
      <c r="GQ54" s="417"/>
      <c r="GR54" s="417"/>
      <c r="GS54" s="417"/>
      <c r="GT54" s="417"/>
      <c r="GU54" s="417"/>
      <c r="GV54" s="417"/>
      <c r="GW54" s="417"/>
      <c r="GX54" s="417"/>
      <c r="GY54" s="417"/>
      <c r="GZ54" s="417"/>
      <c r="HA54" s="417"/>
      <c r="HB54" s="180"/>
    </row>
    <row r="55" spans="1:210" s="83" customFormat="1" ht="32.25" customHeight="1">
      <c r="A55" s="414" t="s">
        <v>152</v>
      </c>
      <c r="B55" s="415"/>
      <c r="C55" s="307" t="s">
        <v>193</v>
      </c>
      <c r="D55" s="308"/>
      <c r="E55" s="308"/>
      <c r="F55" s="308" t="str">
        <f>IF(VLOOKUP(A1,入力用!1:1048576,78,0)="","",VLOOKUP(A1,入力用!1:1048576,78,0))</f>
        <v/>
      </c>
      <c r="G55" s="308"/>
      <c r="H55" s="308"/>
      <c r="I55" s="308"/>
      <c r="J55" s="179" t="s">
        <v>191</v>
      </c>
      <c r="K55" s="308" t="str">
        <f>IF(VLOOKUP(A1,入力用!1:1048576,80,0)="","",VLOOKUP(A1,入力用!1:1048576,80,0))</f>
        <v/>
      </c>
      <c r="L55" s="308"/>
      <c r="M55" s="308"/>
      <c r="N55" s="308" t="s">
        <v>192</v>
      </c>
      <c r="O55" s="308"/>
      <c r="P55" s="308" t="str">
        <f>IF(VLOOKUP(A1,入力用!1:1048576,81,0)="","",VLOOKUP(A1,入力用!1:1048576,81,0))</f>
        <v/>
      </c>
      <c r="Q55" s="308"/>
      <c r="R55" s="308"/>
      <c r="S55" s="308"/>
      <c r="T55" s="308"/>
      <c r="U55" s="180"/>
      <c r="V55" s="414" t="s">
        <v>152</v>
      </c>
      <c r="W55" s="415"/>
      <c r="X55" s="307" t="s">
        <v>193</v>
      </c>
      <c r="Y55" s="308"/>
      <c r="Z55" s="308"/>
      <c r="AA55" s="308" t="str">
        <f>IF(VLOOKUP(V1,入力用!1:1048576,78,0)="","",VLOOKUP(V1,入力用!1:1048576,78,0))</f>
        <v/>
      </c>
      <c r="AB55" s="308"/>
      <c r="AC55" s="308"/>
      <c r="AD55" s="308"/>
      <c r="AE55" s="179" t="s">
        <v>191</v>
      </c>
      <c r="AF55" s="308" t="str">
        <f>IF(VLOOKUP(V1,入力用!1:1048576,80,0)="","",VLOOKUP(V1,入力用!1:1048576,80,0))</f>
        <v/>
      </c>
      <c r="AG55" s="308"/>
      <c r="AH55" s="308"/>
      <c r="AI55" s="308" t="s">
        <v>192</v>
      </c>
      <c r="AJ55" s="308"/>
      <c r="AK55" s="308" t="str">
        <f>IF(VLOOKUP(V1,入力用!1:1048576,81,0)="","",VLOOKUP(V1,入力用!1:1048576,81,0))</f>
        <v/>
      </c>
      <c r="AL55" s="308"/>
      <c r="AM55" s="308"/>
      <c r="AN55" s="308"/>
      <c r="AO55" s="308"/>
      <c r="AP55" s="180"/>
      <c r="AQ55" s="414" t="s">
        <v>152</v>
      </c>
      <c r="AR55" s="415"/>
      <c r="AS55" s="307" t="s">
        <v>193</v>
      </c>
      <c r="AT55" s="308"/>
      <c r="AU55" s="308"/>
      <c r="AV55" s="308" t="str">
        <f>IF(VLOOKUP(AQ1,入力用!1:1048576,78,0)="","",VLOOKUP(AQ1,入力用!1:1048576,78,0))</f>
        <v/>
      </c>
      <c r="AW55" s="308"/>
      <c r="AX55" s="308"/>
      <c r="AY55" s="308"/>
      <c r="AZ55" s="179" t="s">
        <v>191</v>
      </c>
      <c r="BA55" s="308" t="str">
        <f>IF(VLOOKUP(AQ1,入力用!1:1048576,80,0)="","",VLOOKUP(AQ1,入力用!1:1048576,80,0))</f>
        <v/>
      </c>
      <c r="BB55" s="308"/>
      <c r="BC55" s="308"/>
      <c r="BD55" s="308" t="s">
        <v>192</v>
      </c>
      <c r="BE55" s="308"/>
      <c r="BF55" s="308" t="str">
        <f>IF(VLOOKUP(AQ1,入力用!1:1048576,81,0)="","",VLOOKUP(AQ1,入力用!1:1048576,81,0))</f>
        <v/>
      </c>
      <c r="BG55" s="308"/>
      <c r="BH55" s="308"/>
      <c r="BI55" s="308"/>
      <c r="BJ55" s="308"/>
      <c r="BK55" s="180"/>
      <c r="BL55" s="414" t="s">
        <v>152</v>
      </c>
      <c r="BM55" s="415"/>
      <c r="BN55" s="307" t="s">
        <v>193</v>
      </c>
      <c r="BO55" s="308"/>
      <c r="BP55" s="308"/>
      <c r="BQ55" s="308" t="str">
        <f>IF(VLOOKUP(BL1,入力用!1:1048576,78,0)="","",VLOOKUP(BL1,入力用!1:1048576,78,0))</f>
        <v/>
      </c>
      <c r="BR55" s="308"/>
      <c r="BS55" s="308"/>
      <c r="BT55" s="308"/>
      <c r="BU55" s="179" t="s">
        <v>191</v>
      </c>
      <c r="BV55" s="308" t="str">
        <f>IF(VLOOKUP(BL1,入力用!1:1048576,80,0)="","",VLOOKUP(BL1,入力用!1:1048576,80,0))</f>
        <v/>
      </c>
      <c r="BW55" s="308"/>
      <c r="BX55" s="308"/>
      <c r="BY55" s="308" t="s">
        <v>192</v>
      </c>
      <c r="BZ55" s="308"/>
      <c r="CA55" s="308" t="str">
        <f>IF(VLOOKUP(BL1,入力用!1:1048576,81,0)="","",VLOOKUP(BL1,入力用!1:1048576,81,0))</f>
        <v/>
      </c>
      <c r="CB55" s="308"/>
      <c r="CC55" s="308"/>
      <c r="CD55" s="308"/>
      <c r="CE55" s="308"/>
      <c r="CF55" s="180"/>
      <c r="CG55" s="414" t="s">
        <v>152</v>
      </c>
      <c r="CH55" s="415"/>
      <c r="CI55" s="307" t="s">
        <v>193</v>
      </c>
      <c r="CJ55" s="308"/>
      <c r="CK55" s="308"/>
      <c r="CL55" s="308" t="str">
        <f>IF(VLOOKUP(CG1,入力用!1:1048576,78,0)="","",VLOOKUP(CG1,入力用!1:1048576,78,0))</f>
        <v/>
      </c>
      <c r="CM55" s="308"/>
      <c r="CN55" s="308"/>
      <c r="CO55" s="308"/>
      <c r="CP55" s="179" t="s">
        <v>191</v>
      </c>
      <c r="CQ55" s="308" t="str">
        <f>IF(VLOOKUP(CG1,入力用!1:1048576,80,0)="","",VLOOKUP(CG1,入力用!1:1048576,80,0))</f>
        <v/>
      </c>
      <c r="CR55" s="308"/>
      <c r="CS55" s="308"/>
      <c r="CT55" s="308" t="s">
        <v>192</v>
      </c>
      <c r="CU55" s="308"/>
      <c r="CV55" s="308" t="str">
        <f>IF(VLOOKUP(CG1,入力用!1:1048576,81,0)="","",VLOOKUP(CG1,入力用!1:1048576,81,0))</f>
        <v/>
      </c>
      <c r="CW55" s="308"/>
      <c r="CX55" s="308"/>
      <c r="CY55" s="308"/>
      <c r="CZ55" s="308"/>
      <c r="DA55" s="180"/>
      <c r="DB55" s="414" t="s">
        <v>152</v>
      </c>
      <c r="DC55" s="415"/>
      <c r="DD55" s="307" t="s">
        <v>193</v>
      </c>
      <c r="DE55" s="308"/>
      <c r="DF55" s="308"/>
      <c r="DG55" s="308" t="str">
        <f>IF(VLOOKUP(DB1,入力用!1:1048576,78,0)="","",VLOOKUP(DB1,入力用!1:1048576,78,0))</f>
        <v/>
      </c>
      <c r="DH55" s="308"/>
      <c r="DI55" s="308"/>
      <c r="DJ55" s="308"/>
      <c r="DK55" s="179" t="s">
        <v>191</v>
      </c>
      <c r="DL55" s="308" t="str">
        <f>IF(VLOOKUP(DB1,入力用!1:1048576,80,0)="","",VLOOKUP(DB1,入力用!1:1048576,80,0))</f>
        <v/>
      </c>
      <c r="DM55" s="308"/>
      <c r="DN55" s="308"/>
      <c r="DO55" s="308" t="s">
        <v>192</v>
      </c>
      <c r="DP55" s="308"/>
      <c r="DQ55" s="308" t="str">
        <f>IF(VLOOKUP(DB1,入力用!1:1048576,81,0)="","",VLOOKUP(DB1,入力用!1:1048576,81,0))</f>
        <v/>
      </c>
      <c r="DR55" s="308"/>
      <c r="DS55" s="308"/>
      <c r="DT55" s="308"/>
      <c r="DU55" s="308"/>
      <c r="DV55" s="180"/>
      <c r="DW55" s="414" t="s">
        <v>152</v>
      </c>
      <c r="DX55" s="415"/>
      <c r="DY55" s="307" t="s">
        <v>193</v>
      </c>
      <c r="DZ55" s="308"/>
      <c r="EA55" s="308"/>
      <c r="EB55" s="308" t="str">
        <f>IF(VLOOKUP(DW1,入力用!1:1048576,78,0)="","",VLOOKUP(DW1,入力用!1:1048576,78,0))</f>
        <v/>
      </c>
      <c r="EC55" s="308"/>
      <c r="ED55" s="308"/>
      <c r="EE55" s="308"/>
      <c r="EF55" s="179" t="s">
        <v>191</v>
      </c>
      <c r="EG55" s="308" t="str">
        <f>IF(VLOOKUP(DW1,入力用!1:1048576,80,0)="","",VLOOKUP(DW1,入力用!1:1048576,80,0))</f>
        <v/>
      </c>
      <c r="EH55" s="308"/>
      <c r="EI55" s="308"/>
      <c r="EJ55" s="308" t="s">
        <v>192</v>
      </c>
      <c r="EK55" s="308"/>
      <c r="EL55" s="308" t="str">
        <f>IF(VLOOKUP(DW1,入力用!1:1048576,81,0)="","",VLOOKUP(DW1,入力用!1:1048576,81,0))</f>
        <v/>
      </c>
      <c r="EM55" s="308"/>
      <c r="EN55" s="308"/>
      <c r="EO55" s="308"/>
      <c r="EP55" s="308"/>
      <c r="EQ55" s="180"/>
      <c r="ER55" s="414" t="s">
        <v>152</v>
      </c>
      <c r="ES55" s="415"/>
      <c r="ET55" s="307" t="s">
        <v>193</v>
      </c>
      <c r="EU55" s="308"/>
      <c r="EV55" s="308"/>
      <c r="EW55" s="308" t="str">
        <f>IF(VLOOKUP(ER1,入力用!1:1048576,78,0)="","",VLOOKUP(ER1,入力用!1:1048576,78,0))</f>
        <v/>
      </c>
      <c r="EX55" s="308"/>
      <c r="EY55" s="308"/>
      <c r="EZ55" s="308"/>
      <c r="FA55" s="179" t="s">
        <v>191</v>
      </c>
      <c r="FB55" s="308" t="str">
        <f>IF(VLOOKUP(ER1,入力用!1:1048576,80,0)="","",VLOOKUP(ER1,入力用!1:1048576,80,0))</f>
        <v/>
      </c>
      <c r="FC55" s="308"/>
      <c r="FD55" s="308"/>
      <c r="FE55" s="308" t="s">
        <v>192</v>
      </c>
      <c r="FF55" s="308"/>
      <c r="FG55" s="308" t="str">
        <f>IF(VLOOKUP(ER1,入力用!1:1048576,81,0)="","",VLOOKUP(ER1,入力用!1:1048576,81,0))</f>
        <v/>
      </c>
      <c r="FH55" s="308"/>
      <c r="FI55" s="308"/>
      <c r="FJ55" s="308"/>
      <c r="FK55" s="308"/>
      <c r="FL55" s="180"/>
      <c r="FM55" s="414" t="s">
        <v>152</v>
      </c>
      <c r="FN55" s="415"/>
      <c r="FO55" s="307" t="s">
        <v>193</v>
      </c>
      <c r="FP55" s="308"/>
      <c r="FQ55" s="308"/>
      <c r="FR55" s="308" t="str">
        <f>IF(VLOOKUP(FM1,入力用!1:1048576,78,0)="","",VLOOKUP(FM1,入力用!1:1048576,78,0))</f>
        <v/>
      </c>
      <c r="FS55" s="308"/>
      <c r="FT55" s="308"/>
      <c r="FU55" s="308"/>
      <c r="FV55" s="179" t="s">
        <v>191</v>
      </c>
      <c r="FW55" s="308" t="str">
        <f>IF(VLOOKUP(FM1,入力用!1:1048576,80,0)="","",VLOOKUP(FM1,入力用!1:1048576,80,0))</f>
        <v/>
      </c>
      <c r="FX55" s="308"/>
      <c r="FY55" s="308"/>
      <c r="FZ55" s="308" t="s">
        <v>192</v>
      </c>
      <c r="GA55" s="308"/>
      <c r="GB55" s="308" t="str">
        <f>IF(VLOOKUP(FM1,入力用!1:1048576,81,0)="","",VLOOKUP(FM1,入力用!1:1048576,81,0))</f>
        <v/>
      </c>
      <c r="GC55" s="308"/>
      <c r="GD55" s="308"/>
      <c r="GE55" s="308"/>
      <c r="GF55" s="308"/>
      <c r="GG55" s="180"/>
      <c r="GH55" s="414" t="s">
        <v>152</v>
      </c>
      <c r="GI55" s="415"/>
      <c r="GJ55" s="307" t="s">
        <v>193</v>
      </c>
      <c r="GK55" s="308"/>
      <c r="GL55" s="308"/>
      <c r="GM55" s="308" t="str">
        <f>IF(VLOOKUP(GH1,入力用!1:1048576,78,0)="","",VLOOKUP(GH1,入力用!1:1048576,78,0))</f>
        <v/>
      </c>
      <c r="GN55" s="308"/>
      <c r="GO55" s="308"/>
      <c r="GP55" s="308"/>
      <c r="GQ55" s="179" t="s">
        <v>191</v>
      </c>
      <c r="GR55" s="308" t="str">
        <f>IF(VLOOKUP(GH1,入力用!1:1048576,80,0)="","",VLOOKUP(GH1,入力用!1:1048576,80,0))</f>
        <v/>
      </c>
      <c r="GS55" s="308"/>
      <c r="GT55" s="308"/>
      <c r="GU55" s="308" t="s">
        <v>192</v>
      </c>
      <c r="GV55" s="308"/>
      <c r="GW55" s="308" t="str">
        <f>IF(VLOOKUP(GH1,入力用!1:1048576,81,0)="","",VLOOKUP(GH1,入力用!1:1048576,81,0))</f>
        <v/>
      </c>
      <c r="GX55" s="308"/>
      <c r="GY55" s="308"/>
      <c r="GZ55" s="308"/>
      <c r="HA55" s="308"/>
      <c r="HB55" s="180"/>
    </row>
    <row r="56" spans="1:210" s="83" customFormat="1" ht="32.25" customHeight="1">
      <c r="A56" s="422" t="s">
        <v>153</v>
      </c>
      <c r="B56" s="423"/>
      <c r="C56" s="424" t="s">
        <v>194</v>
      </c>
      <c r="D56" s="408"/>
      <c r="E56" s="408"/>
      <c r="F56" s="425" t="str">
        <f>IF(VLOOKUP(A1,入力用!1:1048576,79,0)="","",VLOOKUP(A1,入力用!1:1048576,79,0))</f>
        <v/>
      </c>
      <c r="G56" s="425"/>
      <c r="H56" s="425"/>
      <c r="I56" s="425"/>
      <c r="J56" s="425"/>
      <c r="K56" s="425"/>
      <c r="L56" s="425"/>
      <c r="M56" s="425"/>
      <c r="N56" s="425"/>
      <c r="O56" s="425"/>
      <c r="P56" s="425"/>
      <c r="Q56" s="425"/>
      <c r="R56" s="425"/>
      <c r="S56" s="425"/>
      <c r="T56" s="425"/>
      <c r="U56" s="180"/>
      <c r="V56" s="422" t="s">
        <v>153</v>
      </c>
      <c r="W56" s="423"/>
      <c r="X56" s="424" t="s">
        <v>194</v>
      </c>
      <c r="Y56" s="408"/>
      <c r="Z56" s="408"/>
      <c r="AA56" s="425" t="str">
        <f>IF(VLOOKUP(V1,入力用!1:1048576,79,0)="","",VLOOKUP(V1,入力用!1:1048576,79,0))</f>
        <v/>
      </c>
      <c r="AB56" s="425"/>
      <c r="AC56" s="425"/>
      <c r="AD56" s="425"/>
      <c r="AE56" s="425"/>
      <c r="AF56" s="425"/>
      <c r="AG56" s="425"/>
      <c r="AH56" s="425"/>
      <c r="AI56" s="425"/>
      <c r="AJ56" s="425"/>
      <c r="AK56" s="425"/>
      <c r="AL56" s="425"/>
      <c r="AM56" s="425"/>
      <c r="AN56" s="425"/>
      <c r="AO56" s="425"/>
      <c r="AP56" s="180"/>
      <c r="AQ56" s="422" t="s">
        <v>153</v>
      </c>
      <c r="AR56" s="423"/>
      <c r="AS56" s="424" t="s">
        <v>194</v>
      </c>
      <c r="AT56" s="408"/>
      <c r="AU56" s="408"/>
      <c r="AV56" s="425" t="str">
        <f>IF(VLOOKUP(AQ1,入力用!1:1048576,79,0)="","",VLOOKUP(AQ1,入力用!1:1048576,79,0))</f>
        <v/>
      </c>
      <c r="AW56" s="425"/>
      <c r="AX56" s="425"/>
      <c r="AY56" s="425"/>
      <c r="AZ56" s="425"/>
      <c r="BA56" s="425"/>
      <c r="BB56" s="425"/>
      <c r="BC56" s="425"/>
      <c r="BD56" s="425"/>
      <c r="BE56" s="425"/>
      <c r="BF56" s="425"/>
      <c r="BG56" s="425"/>
      <c r="BH56" s="425"/>
      <c r="BI56" s="425"/>
      <c r="BJ56" s="425"/>
      <c r="BK56" s="180"/>
      <c r="BL56" s="422" t="s">
        <v>153</v>
      </c>
      <c r="BM56" s="423"/>
      <c r="BN56" s="424" t="s">
        <v>194</v>
      </c>
      <c r="BO56" s="408"/>
      <c r="BP56" s="408"/>
      <c r="BQ56" s="425" t="str">
        <f>IF(VLOOKUP(BL1,入力用!1:1048576,79,0)="","",VLOOKUP(BL1,入力用!1:1048576,79,0))</f>
        <v/>
      </c>
      <c r="BR56" s="425"/>
      <c r="BS56" s="425"/>
      <c r="BT56" s="425"/>
      <c r="BU56" s="425"/>
      <c r="BV56" s="425"/>
      <c r="BW56" s="425"/>
      <c r="BX56" s="425"/>
      <c r="BY56" s="425"/>
      <c r="BZ56" s="425"/>
      <c r="CA56" s="425"/>
      <c r="CB56" s="425"/>
      <c r="CC56" s="425"/>
      <c r="CD56" s="425"/>
      <c r="CE56" s="425"/>
      <c r="CF56" s="180"/>
      <c r="CG56" s="422" t="s">
        <v>153</v>
      </c>
      <c r="CH56" s="423"/>
      <c r="CI56" s="424" t="s">
        <v>194</v>
      </c>
      <c r="CJ56" s="408"/>
      <c r="CK56" s="408"/>
      <c r="CL56" s="425" t="str">
        <f>IF(VLOOKUP(CG1,入力用!1:1048576,79,0)="","",VLOOKUP(CG1,入力用!1:1048576,79,0))</f>
        <v/>
      </c>
      <c r="CM56" s="425"/>
      <c r="CN56" s="425"/>
      <c r="CO56" s="425"/>
      <c r="CP56" s="425"/>
      <c r="CQ56" s="425"/>
      <c r="CR56" s="425"/>
      <c r="CS56" s="425"/>
      <c r="CT56" s="425"/>
      <c r="CU56" s="425"/>
      <c r="CV56" s="425"/>
      <c r="CW56" s="425"/>
      <c r="CX56" s="425"/>
      <c r="CY56" s="425"/>
      <c r="CZ56" s="425"/>
      <c r="DA56" s="180"/>
      <c r="DB56" s="422" t="s">
        <v>153</v>
      </c>
      <c r="DC56" s="423"/>
      <c r="DD56" s="424" t="s">
        <v>194</v>
      </c>
      <c r="DE56" s="408"/>
      <c r="DF56" s="408"/>
      <c r="DG56" s="425" t="str">
        <f>IF(VLOOKUP(DB1,入力用!1:1048576,79,0)="","",VLOOKUP(DB1,入力用!1:1048576,79,0))</f>
        <v/>
      </c>
      <c r="DH56" s="425"/>
      <c r="DI56" s="425"/>
      <c r="DJ56" s="425"/>
      <c r="DK56" s="425"/>
      <c r="DL56" s="425"/>
      <c r="DM56" s="425"/>
      <c r="DN56" s="425"/>
      <c r="DO56" s="425"/>
      <c r="DP56" s="425"/>
      <c r="DQ56" s="425"/>
      <c r="DR56" s="425"/>
      <c r="DS56" s="425"/>
      <c r="DT56" s="425"/>
      <c r="DU56" s="425"/>
      <c r="DV56" s="180"/>
      <c r="DW56" s="422" t="s">
        <v>153</v>
      </c>
      <c r="DX56" s="423"/>
      <c r="DY56" s="424" t="s">
        <v>194</v>
      </c>
      <c r="DZ56" s="408"/>
      <c r="EA56" s="408"/>
      <c r="EB56" s="425" t="str">
        <f>IF(VLOOKUP(DW1,入力用!1:1048576,79,0)="","",VLOOKUP(DW1,入力用!1:1048576,79,0))</f>
        <v/>
      </c>
      <c r="EC56" s="425"/>
      <c r="ED56" s="425"/>
      <c r="EE56" s="425"/>
      <c r="EF56" s="425"/>
      <c r="EG56" s="425"/>
      <c r="EH56" s="425"/>
      <c r="EI56" s="425"/>
      <c r="EJ56" s="425"/>
      <c r="EK56" s="425"/>
      <c r="EL56" s="425"/>
      <c r="EM56" s="425"/>
      <c r="EN56" s="425"/>
      <c r="EO56" s="425"/>
      <c r="EP56" s="425"/>
      <c r="EQ56" s="180"/>
      <c r="ER56" s="422" t="s">
        <v>153</v>
      </c>
      <c r="ES56" s="423"/>
      <c r="ET56" s="424" t="s">
        <v>194</v>
      </c>
      <c r="EU56" s="408"/>
      <c r="EV56" s="408"/>
      <c r="EW56" s="425" t="str">
        <f>IF(VLOOKUP(ER1,入力用!1:1048576,79,0)="","",VLOOKUP(ER1,入力用!1:1048576,79,0))</f>
        <v/>
      </c>
      <c r="EX56" s="425"/>
      <c r="EY56" s="425"/>
      <c r="EZ56" s="425"/>
      <c r="FA56" s="425"/>
      <c r="FB56" s="425"/>
      <c r="FC56" s="425"/>
      <c r="FD56" s="425"/>
      <c r="FE56" s="425"/>
      <c r="FF56" s="425"/>
      <c r="FG56" s="425"/>
      <c r="FH56" s="425"/>
      <c r="FI56" s="425"/>
      <c r="FJ56" s="425"/>
      <c r="FK56" s="425"/>
      <c r="FL56" s="180"/>
      <c r="FM56" s="422" t="s">
        <v>153</v>
      </c>
      <c r="FN56" s="423"/>
      <c r="FO56" s="424" t="s">
        <v>194</v>
      </c>
      <c r="FP56" s="408"/>
      <c r="FQ56" s="408"/>
      <c r="FR56" s="425" t="str">
        <f>IF(VLOOKUP(FM1,入力用!1:1048576,79,0)="","",VLOOKUP(FM1,入力用!1:1048576,79,0))</f>
        <v/>
      </c>
      <c r="FS56" s="425"/>
      <c r="FT56" s="425"/>
      <c r="FU56" s="425"/>
      <c r="FV56" s="425"/>
      <c r="FW56" s="425"/>
      <c r="FX56" s="425"/>
      <c r="FY56" s="425"/>
      <c r="FZ56" s="425"/>
      <c r="GA56" s="425"/>
      <c r="GB56" s="425"/>
      <c r="GC56" s="425"/>
      <c r="GD56" s="425"/>
      <c r="GE56" s="425"/>
      <c r="GF56" s="425"/>
      <c r="GG56" s="180"/>
      <c r="GH56" s="422" t="s">
        <v>153</v>
      </c>
      <c r="GI56" s="423"/>
      <c r="GJ56" s="424" t="s">
        <v>194</v>
      </c>
      <c r="GK56" s="408"/>
      <c r="GL56" s="408"/>
      <c r="GM56" s="425" t="str">
        <f>IF(VLOOKUP(GH1,入力用!1:1048576,79,0)="","",VLOOKUP(GH1,入力用!1:1048576,79,0))</f>
        <v/>
      </c>
      <c r="GN56" s="425"/>
      <c r="GO56" s="425"/>
      <c r="GP56" s="425"/>
      <c r="GQ56" s="425"/>
      <c r="GR56" s="425"/>
      <c r="GS56" s="425"/>
      <c r="GT56" s="425"/>
      <c r="GU56" s="425"/>
      <c r="GV56" s="425"/>
      <c r="GW56" s="425"/>
      <c r="GX56" s="425"/>
      <c r="GY56" s="425"/>
      <c r="GZ56" s="425"/>
      <c r="HA56" s="425"/>
      <c r="HB56" s="180"/>
    </row>
    <row r="57" spans="1:210" s="83" customFormat="1" ht="32.25" customHeight="1">
      <c r="A57" s="420" t="s">
        <v>152</v>
      </c>
      <c r="B57" s="421"/>
      <c r="C57" s="307" t="s">
        <v>193</v>
      </c>
      <c r="D57" s="308"/>
      <c r="E57" s="308"/>
      <c r="F57" s="308" t="str">
        <f>IF(VLOOKUP(A1,入力用!1:1048576,82,0)="","",VLOOKUP(A1,入力用!1:1048576,82,0))</f>
        <v/>
      </c>
      <c r="G57" s="308"/>
      <c r="H57" s="308"/>
      <c r="I57" s="308"/>
      <c r="J57" s="179" t="s">
        <v>191</v>
      </c>
      <c r="K57" s="308" t="str">
        <f>IF(VLOOKUP(A1,入力用!1:1048576,84,0)="","",VLOOKUP(A1,入力用!1:1048576,84,0))</f>
        <v/>
      </c>
      <c r="L57" s="308"/>
      <c r="M57" s="308"/>
      <c r="N57" s="308" t="s">
        <v>192</v>
      </c>
      <c r="O57" s="308"/>
      <c r="P57" s="308" t="str">
        <f>IF(VLOOKUP(A1,入力用!1:1048576,85,0)="","",VLOOKUP(A1,入力用!1:1048576,85,0))</f>
        <v/>
      </c>
      <c r="Q57" s="308"/>
      <c r="R57" s="308"/>
      <c r="S57" s="308"/>
      <c r="T57" s="308"/>
      <c r="U57" s="180"/>
      <c r="V57" s="420" t="s">
        <v>152</v>
      </c>
      <c r="W57" s="421"/>
      <c r="X57" s="307" t="s">
        <v>193</v>
      </c>
      <c r="Y57" s="308"/>
      <c r="Z57" s="308"/>
      <c r="AA57" s="308" t="str">
        <f>IF(VLOOKUP(V1,入力用!1:1048576,82,0)="","",VLOOKUP(V1,入力用!1:1048576,82,0))</f>
        <v/>
      </c>
      <c r="AB57" s="308"/>
      <c r="AC57" s="308"/>
      <c r="AD57" s="308"/>
      <c r="AE57" s="179" t="s">
        <v>191</v>
      </c>
      <c r="AF57" s="308" t="str">
        <f>IF(VLOOKUP(V1,入力用!1:1048576,84,0)="","",VLOOKUP(V1,入力用!1:1048576,84,0))</f>
        <v/>
      </c>
      <c r="AG57" s="308"/>
      <c r="AH57" s="308"/>
      <c r="AI57" s="308" t="s">
        <v>192</v>
      </c>
      <c r="AJ57" s="308"/>
      <c r="AK57" s="308" t="str">
        <f>IF(VLOOKUP(V1,入力用!1:1048576,85,0)="","",VLOOKUP(V1,入力用!1:1048576,85,0))</f>
        <v/>
      </c>
      <c r="AL57" s="308"/>
      <c r="AM57" s="308"/>
      <c r="AN57" s="308"/>
      <c r="AO57" s="308"/>
      <c r="AP57" s="180"/>
      <c r="AQ57" s="420" t="s">
        <v>152</v>
      </c>
      <c r="AR57" s="421"/>
      <c r="AS57" s="307" t="s">
        <v>193</v>
      </c>
      <c r="AT57" s="308"/>
      <c r="AU57" s="308"/>
      <c r="AV57" s="308" t="str">
        <f>IF(VLOOKUP(AQ1,入力用!1:1048576,82,0)="","",VLOOKUP(AQ1,入力用!1:1048576,82,0))</f>
        <v/>
      </c>
      <c r="AW57" s="308"/>
      <c r="AX57" s="308"/>
      <c r="AY57" s="308"/>
      <c r="AZ57" s="179" t="s">
        <v>191</v>
      </c>
      <c r="BA57" s="308" t="str">
        <f>IF(VLOOKUP(AQ1,入力用!1:1048576,84,0)="","",VLOOKUP(AQ1,入力用!1:1048576,84,0))</f>
        <v/>
      </c>
      <c r="BB57" s="308"/>
      <c r="BC57" s="308"/>
      <c r="BD57" s="308" t="s">
        <v>192</v>
      </c>
      <c r="BE57" s="308"/>
      <c r="BF57" s="308" t="str">
        <f>IF(VLOOKUP(AQ1,入力用!1:1048576,85,0)="","",VLOOKUP(AQ1,入力用!1:1048576,85,0))</f>
        <v/>
      </c>
      <c r="BG57" s="308"/>
      <c r="BH57" s="308"/>
      <c r="BI57" s="308"/>
      <c r="BJ57" s="308"/>
      <c r="BK57" s="180"/>
      <c r="BL57" s="420" t="s">
        <v>152</v>
      </c>
      <c r="BM57" s="421"/>
      <c r="BN57" s="307" t="s">
        <v>193</v>
      </c>
      <c r="BO57" s="308"/>
      <c r="BP57" s="308"/>
      <c r="BQ57" s="308" t="str">
        <f>IF(VLOOKUP(BL1,入力用!1:1048576,82,0)="","",VLOOKUP(BL1,入力用!1:1048576,82,0))</f>
        <v/>
      </c>
      <c r="BR57" s="308"/>
      <c r="BS57" s="308"/>
      <c r="BT57" s="308"/>
      <c r="BU57" s="179" t="s">
        <v>191</v>
      </c>
      <c r="BV57" s="308" t="str">
        <f>IF(VLOOKUP(BL1,入力用!1:1048576,84,0)="","",VLOOKUP(BL1,入力用!1:1048576,84,0))</f>
        <v/>
      </c>
      <c r="BW57" s="308"/>
      <c r="BX57" s="308"/>
      <c r="BY57" s="308" t="s">
        <v>192</v>
      </c>
      <c r="BZ57" s="308"/>
      <c r="CA57" s="308" t="str">
        <f>IF(VLOOKUP(BL1,入力用!1:1048576,85,0)="","",VLOOKUP(BL1,入力用!1:1048576,85,0))</f>
        <v/>
      </c>
      <c r="CB57" s="308"/>
      <c r="CC57" s="308"/>
      <c r="CD57" s="308"/>
      <c r="CE57" s="308"/>
      <c r="CF57" s="180"/>
      <c r="CG57" s="420" t="s">
        <v>152</v>
      </c>
      <c r="CH57" s="421"/>
      <c r="CI57" s="307" t="s">
        <v>193</v>
      </c>
      <c r="CJ57" s="308"/>
      <c r="CK57" s="308"/>
      <c r="CL57" s="308" t="str">
        <f>IF(VLOOKUP(CG1,入力用!1:1048576,82,0)="","",VLOOKUP(CG1,入力用!1:1048576,82,0))</f>
        <v/>
      </c>
      <c r="CM57" s="308"/>
      <c r="CN57" s="308"/>
      <c r="CO57" s="308"/>
      <c r="CP57" s="179" t="s">
        <v>191</v>
      </c>
      <c r="CQ57" s="308" t="str">
        <f>IF(VLOOKUP(CG1,入力用!1:1048576,84,0)="","",VLOOKUP(CG1,入力用!1:1048576,84,0))</f>
        <v/>
      </c>
      <c r="CR57" s="308"/>
      <c r="CS57" s="308"/>
      <c r="CT57" s="308" t="s">
        <v>192</v>
      </c>
      <c r="CU57" s="308"/>
      <c r="CV57" s="308" t="str">
        <f>IF(VLOOKUP(CG1,入力用!1:1048576,85,0)="","",VLOOKUP(CG1,入力用!1:1048576,85,0))</f>
        <v/>
      </c>
      <c r="CW57" s="308"/>
      <c r="CX57" s="308"/>
      <c r="CY57" s="308"/>
      <c r="CZ57" s="308"/>
      <c r="DA57" s="180"/>
      <c r="DB57" s="420" t="s">
        <v>152</v>
      </c>
      <c r="DC57" s="421"/>
      <c r="DD57" s="307" t="s">
        <v>193</v>
      </c>
      <c r="DE57" s="308"/>
      <c r="DF57" s="308"/>
      <c r="DG57" s="308" t="str">
        <f>IF(VLOOKUP(DB1,入力用!1:1048576,82,0)="","",VLOOKUP(DB1,入力用!1:1048576,82,0))</f>
        <v/>
      </c>
      <c r="DH57" s="308"/>
      <c r="DI57" s="308"/>
      <c r="DJ57" s="308"/>
      <c r="DK57" s="179" t="s">
        <v>191</v>
      </c>
      <c r="DL57" s="308" t="str">
        <f>IF(VLOOKUP(DB1,入力用!1:1048576,84,0)="","",VLOOKUP(DB1,入力用!1:1048576,84,0))</f>
        <v/>
      </c>
      <c r="DM57" s="308"/>
      <c r="DN57" s="308"/>
      <c r="DO57" s="308" t="s">
        <v>192</v>
      </c>
      <c r="DP57" s="308"/>
      <c r="DQ57" s="308" t="str">
        <f>IF(VLOOKUP(DB1,入力用!1:1048576,85,0)="","",VLOOKUP(DB1,入力用!1:1048576,85,0))</f>
        <v/>
      </c>
      <c r="DR57" s="308"/>
      <c r="DS57" s="308"/>
      <c r="DT57" s="308"/>
      <c r="DU57" s="308"/>
      <c r="DV57" s="180"/>
      <c r="DW57" s="420" t="s">
        <v>152</v>
      </c>
      <c r="DX57" s="421"/>
      <c r="DY57" s="307" t="s">
        <v>193</v>
      </c>
      <c r="DZ57" s="308"/>
      <c r="EA57" s="308"/>
      <c r="EB57" s="308" t="str">
        <f>IF(VLOOKUP(DW1,入力用!1:1048576,82,0)="","",VLOOKUP(DW1,入力用!1:1048576,82,0))</f>
        <v/>
      </c>
      <c r="EC57" s="308"/>
      <c r="ED57" s="308"/>
      <c r="EE57" s="308"/>
      <c r="EF57" s="179" t="s">
        <v>191</v>
      </c>
      <c r="EG57" s="308" t="str">
        <f>IF(VLOOKUP(DW1,入力用!1:1048576,84,0)="","",VLOOKUP(DW1,入力用!1:1048576,84,0))</f>
        <v/>
      </c>
      <c r="EH57" s="308"/>
      <c r="EI57" s="308"/>
      <c r="EJ57" s="308" t="s">
        <v>192</v>
      </c>
      <c r="EK57" s="308"/>
      <c r="EL57" s="308" t="str">
        <f>IF(VLOOKUP(DW1,入力用!1:1048576,85,0)="","",VLOOKUP(DW1,入力用!1:1048576,85,0))</f>
        <v/>
      </c>
      <c r="EM57" s="308"/>
      <c r="EN57" s="308"/>
      <c r="EO57" s="308"/>
      <c r="EP57" s="308"/>
      <c r="EQ57" s="180"/>
      <c r="ER57" s="420" t="s">
        <v>152</v>
      </c>
      <c r="ES57" s="421"/>
      <c r="ET57" s="307" t="s">
        <v>193</v>
      </c>
      <c r="EU57" s="308"/>
      <c r="EV57" s="308"/>
      <c r="EW57" s="308" t="str">
        <f>IF(VLOOKUP(ER1,入力用!1:1048576,82,0)="","",VLOOKUP(ER1,入力用!1:1048576,82,0))</f>
        <v/>
      </c>
      <c r="EX57" s="308"/>
      <c r="EY57" s="308"/>
      <c r="EZ57" s="308"/>
      <c r="FA57" s="179" t="s">
        <v>191</v>
      </c>
      <c r="FB57" s="308" t="str">
        <f>IF(VLOOKUP(ER1,入力用!1:1048576,84,0)="","",VLOOKUP(ER1,入力用!1:1048576,84,0))</f>
        <v/>
      </c>
      <c r="FC57" s="308"/>
      <c r="FD57" s="308"/>
      <c r="FE57" s="308" t="s">
        <v>192</v>
      </c>
      <c r="FF57" s="308"/>
      <c r="FG57" s="308" t="str">
        <f>IF(VLOOKUP(ER1,入力用!1:1048576,85,0)="","",VLOOKUP(ER1,入力用!1:1048576,85,0))</f>
        <v/>
      </c>
      <c r="FH57" s="308"/>
      <c r="FI57" s="308"/>
      <c r="FJ57" s="308"/>
      <c r="FK57" s="308"/>
      <c r="FL57" s="180"/>
      <c r="FM57" s="420" t="s">
        <v>152</v>
      </c>
      <c r="FN57" s="421"/>
      <c r="FO57" s="307" t="s">
        <v>193</v>
      </c>
      <c r="FP57" s="308"/>
      <c r="FQ57" s="308"/>
      <c r="FR57" s="308" t="str">
        <f>IF(VLOOKUP(FM1,入力用!1:1048576,82,0)="","",VLOOKUP(FM1,入力用!1:1048576,82,0))</f>
        <v/>
      </c>
      <c r="FS57" s="308"/>
      <c r="FT57" s="308"/>
      <c r="FU57" s="308"/>
      <c r="FV57" s="179" t="s">
        <v>191</v>
      </c>
      <c r="FW57" s="308" t="str">
        <f>IF(VLOOKUP(FM1,入力用!1:1048576,84,0)="","",VLOOKUP(FM1,入力用!1:1048576,84,0))</f>
        <v/>
      </c>
      <c r="FX57" s="308"/>
      <c r="FY57" s="308"/>
      <c r="FZ57" s="308" t="s">
        <v>192</v>
      </c>
      <c r="GA57" s="308"/>
      <c r="GB57" s="308" t="str">
        <f>IF(VLOOKUP(FM1,入力用!1:1048576,85,0)="","",VLOOKUP(FM1,入力用!1:1048576,85,0))</f>
        <v/>
      </c>
      <c r="GC57" s="308"/>
      <c r="GD57" s="308"/>
      <c r="GE57" s="308"/>
      <c r="GF57" s="308"/>
      <c r="GG57" s="180"/>
      <c r="GH57" s="420" t="s">
        <v>152</v>
      </c>
      <c r="GI57" s="421"/>
      <c r="GJ57" s="307" t="s">
        <v>193</v>
      </c>
      <c r="GK57" s="308"/>
      <c r="GL57" s="308"/>
      <c r="GM57" s="308" t="str">
        <f>IF(VLOOKUP(GH1,入力用!1:1048576,82,0)="","",VLOOKUP(GH1,入力用!1:1048576,82,0))</f>
        <v/>
      </c>
      <c r="GN57" s="308"/>
      <c r="GO57" s="308"/>
      <c r="GP57" s="308"/>
      <c r="GQ57" s="179" t="s">
        <v>191</v>
      </c>
      <c r="GR57" s="308" t="str">
        <f>IF(VLOOKUP(GH1,入力用!1:1048576,84,0)="","",VLOOKUP(GH1,入力用!1:1048576,84,0))</f>
        <v/>
      </c>
      <c r="GS57" s="308"/>
      <c r="GT57" s="308"/>
      <c r="GU57" s="308" t="s">
        <v>192</v>
      </c>
      <c r="GV57" s="308"/>
      <c r="GW57" s="308" t="str">
        <f>IF(VLOOKUP(GH1,入力用!1:1048576,85,0)="","",VLOOKUP(GH1,入力用!1:1048576,85,0))</f>
        <v/>
      </c>
      <c r="GX57" s="308"/>
      <c r="GY57" s="308"/>
      <c r="GZ57" s="308"/>
      <c r="HA57" s="308"/>
      <c r="HB57" s="180"/>
    </row>
    <row r="58" spans="1:210" s="83" customFormat="1" ht="32.25" customHeight="1">
      <c r="A58" s="422" t="s">
        <v>154</v>
      </c>
      <c r="B58" s="423"/>
      <c r="C58" s="424" t="s">
        <v>194</v>
      </c>
      <c r="D58" s="408"/>
      <c r="E58" s="408"/>
      <c r="F58" s="425" t="str">
        <f>IF(VLOOKUP(A1,入力用!1:1048576,83,0)="","",VLOOKUP(A1,入力用!1:1048576,83,0))</f>
        <v/>
      </c>
      <c r="G58" s="425"/>
      <c r="H58" s="425"/>
      <c r="I58" s="425"/>
      <c r="J58" s="425"/>
      <c r="K58" s="425"/>
      <c r="L58" s="425"/>
      <c r="M58" s="425"/>
      <c r="N58" s="425"/>
      <c r="O58" s="425"/>
      <c r="P58" s="425"/>
      <c r="Q58" s="425"/>
      <c r="R58" s="425"/>
      <c r="S58" s="425"/>
      <c r="T58" s="425"/>
      <c r="U58" s="180"/>
      <c r="V58" s="422" t="s">
        <v>154</v>
      </c>
      <c r="W58" s="423"/>
      <c r="X58" s="424" t="s">
        <v>194</v>
      </c>
      <c r="Y58" s="408"/>
      <c r="Z58" s="408"/>
      <c r="AA58" s="425" t="str">
        <f>IF(VLOOKUP(V1,入力用!1:1048576,83,0)="","",VLOOKUP(V1,入力用!1:1048576,83,0))</f>
        <v/>
      </c>
      <c r="AB58" s="425"/>
      <c r="AC58" s="425"/>
      <c r="AD58" s="425"/>
      <c r="AE58" s="425"/>
      <c r="AF58" s="425"/>
      <c r="AG58" s="425"/>
      <c r="AH58" s="425"/>
      <c r="AI58" s="425"/>
      <c r="AJ58" s="425"/>
      <c r="AK58" s="425"/>
      <c r="AL58" s="425"/>
      <c r="AM58" s="425"/>
      <c r="AN58" s="425"/>
      <c r="AO58" s="425"/>
      <c r="AP58" s="180"/>
      <c r="AQ58" s="422" t="s">
        <v>154</v>
      </c>
      <c r="AR58" s="423"/>
      <c r="AS58" s="424" t="s">
        <v>194</v>
      </c>
      <c r="AT58" s="408"/>
      <c r="AU58" s="408"/>
      <c r="AV58" s="425" t="str">
        <f>IF(VLOOKUP(AQ1,入力用!1:1048576,83,0)="","",VLOOKUP(AQ1,入力用!1:1048576,83,0))</f>
        <v/>
      </c>
      <c r="AW58" s="425"/>
      <c r="AX58" s="425"/>
      <c r="AY58" s="425"/>
      <c r="AZ58" s="425"/>
      <c r="BA58" s="425"/>
      <c r="BB58" s="425"/>
      <c r="BC58" s="425"/>
      <c r="BD58" s="425"/>
      <c r="BE58" s="425"/>
      <c r="BF58" s="425"/>
      <c r="BG58" s="425"/>
      <c r="BH58" s="425"/>
      <c r="BI58" s="425"/>
      <c r="BJ58" s="425"/>
      <c r="BK58" s="180"/>
      <c r="BL58" s="422" t="s">
        <v>154</v>
      </c>
      <c r="BM58" s="423"/>
      <c r="BN58" s="424" t="s">
        <v>194</v>
      </c>
      <c r="BO58" s="408"/>
      <c r="BP58" s="408"/>
      <c r="BQ58" s="425" t="str">
        <f>IF(VLOOKUP(BL1,入力用!1:1048576,83,0)="","",VLOOKUP(BL1,入力用!1:1048576,83,0))</f>
        <v/>
      </c>
      <c r="BR58" s="425"/>
      <c r="BS58" s="425"/>
      <c r="BT58" s="425"/>
      <c r="BU58" s="425"/>
      <c r="BV58" s="425"/>
      <c r="BW58" s="425"/>
      <c r="BX58" s="425"/>
      <c r="BY58" s="425"/>
      <c r="BZ58" s="425"/>
      <c r="CA58" s="425"/>
      <c r="CB58" s="425"/>
      <c r="CC58" s="425"/>
      <c r="CD58" s="425"/>
      <c r="CE58" s="425"/>
      <c r="CF58" s="180"/>
      <c r="CG58" s="422" t="s">
        <v>154</v>
      </c>
      <c r="CH58" s="423"/>
      <c r="CI58" s="424" t="s">
        <v>194</v>
      </c>
      <c r="CJ58" s="408"/>
      <c r="CK58" s="408"/>
      <c r="CL58" s="425" t="str">
        <f>IF(VLOOKUP(CG1,入力用!1:1048576,83,0)="","",VLOOKUP(CG1,入力用!1:1048576,83,0))</f>
        <v/>
      </c>
      <c r="CM58" s="425"/>
      <c r="CN58" s="425"/>
      <c r="CO58" s="425"/>
      <c r="CP58" s="425"/>
      <c r="CQ58" s="425"/>
      <c r="CR58" s="425"/>
      <c r="CS58" s="425"/>
      <c r="CT58" s="425"/>
      <c r="CU58" s="425"/>
      <c r="CV58" s="425"/>
      <c r="CW58" s="425"/>
      <c r="CX58" s="425"/>
      <c r="CY58" s="425"/>
      <c r="CZ58" s="425"/>
      <c r="DA58" s="180"/>
      <c r="DB58" s="422" t="s">
        <v>154</v>
      </c>
      <c r="DC58" s="423"/>
      <c r="DD58" s="424" t="s">
        <v>194</v>
      </c>
      <c r="DE58" s="408"/>
      <c r="DF58" s="408"/>
      <c r="DG58" s="425" t="str">
        <f>IF(VLOOKUP(DB1,入力用!1:1048576,83,0)="","",VLOOKUP(DB1,入力用!1:1048576,83,0))</f>
        <v/>
      </c>
      <c r="DH58" s="425"/>
      <c r="DI58" s="425"/>
      <c r="DJ58" s="425"/>
      <c r="DK58" s="425"/>
      <c r="DL58" s="425"/>
      <c r="DM58" s="425"/>
      <c r="DN58" s="425"/>
      <c r="DO58" s="425"/>
      <c r="DP58" s="425"/>
      <c r="DQ58" s="425"/>
      <c r="DR58" s="425"/>
      <c r="DS58" s="425"/>
      <c r="DT58" s="425"/>
      <c r="DU58" s="425"/>
      <c r="DV58" s="180"/>
      <c r="DW58" s="422" t="s">
        <v>154</v>
      </c>
      <c r="DX58" s="423"/>
      <c r="DY58" s="424" t="s">
        <v>194</v>
      </c>
      <c r="DZ58" s="408"/>
      <c r="EA58" s="408"/>
      <c r="EB58" s="425" t="str">
        <f>IF(VLOOKUP(DW1,入力用!1:1048576,83,0)="","",VLOOKUP(DW1,入力用!1:1048576,83,0))</f>
        <v/>
      </c>
      <c r="EC58" s="425"/>
      <c r="ED58" s="425"/>
      <c r="EE58" s="425"/>
      <c r="EF58" s="425"/>
      <c r="EG58" s="425"/>
      <c r="EH58" s="425"/>
      <c r="EI58" s="425"/>
      <c r="EJ58" s="425"/>
      <c r="EK58" s="425"/>
      <c r="EL58" s="425"/>
      <c r="EM58" s="425"/>
      <c r="EN58" s="425"/>
      <c r="EO58" s="425"/>
      <c r="EP58" s="425"/>
      <c r="EQ58" s="180"/>
      <c r="ER58" s="422" t="s">
        <v>154</v>
      </c>
      <c r="ES58" s="423"/>
      <c r="ET58" s="424" t="s">
        <v>194</v>
      </c>
      <c r="EU58" s="408"/>
      <c r="EV58" s="408"/>
      <c r="EW58" s="425" t="str">
        <f>IF(VLOOKUP(ER1,入力用!1:1048576,83,0)="","",VLOOKUP(ER1,入力用!1:1048576,83,0))</f>
        <v/>
      </c>
      <c r="EX58" s="425"/>
      <c r="EY58" s="425"/>
      <c r="EZ58" s="425"/>
      <c r="FA58" s="425"/>
      <c r="FB58" s="425"/>
      <c r="FC58" s="425"/>
      <c r="FD58" s="425"/>
      <c r="FE58" s="425"/>
      <c r="FF58" s="425"/>
      <c r="FG58" s="425"/>
      <c r="FH58" s="425"/>
      <c r="FI58" s="425"/>
      <c r="FJ58" s="425"/>
      <c r="FK58" s="425"/>
      <c r="FL58" s="180"/>
      <c r="FM58" s="422" t="s">
        <v>154</v>
      </c>
      <c r="FN58" s="423"/>
      <c r="FO58" s="424" t="s">
        <v>194</v>
      </c>
      <c r="FP58" s="408"/>
      <c r="FQ58" s="408"/>
      <c r="FR58" s="425" t="str">
        <f>IF(VLOOKUP(FM1,入力用!1:1048576,83,0)="","",VLOOKUP(FM1,入力用!1:1048576,83,0))</f>
        <v/>
      </c>
      <c r="FS58" s="425"/>
      <c r="FT58" s="425"/>
      <c r="FU58" s="425"/>
      <c r="FV58" s="425"/>
      <c r="FW58" s="425"/>
      <c r="FX58" s="425"/>
      <c r="FY58" s="425"/>
      <c r="FZ58" s="425"/>
      <c r="GA58" s="425"/>
      <c r="GB58" s="425"/>
      <c r="GC58" s="425"/>
      <c r="GD58" s="425"/>
      <c r="GE58" s="425"/>
      <c r="GF58" s="425"/>
      <c r="GG58" s="180"/>
      <c r="GH58" s="422" t="s">
        <v>154</v>
      </c>
      <c r="GI58" s="423"/>
      <c r="GJ58" s="424" t="s">
        <v>194</v>
      </c>
      <c r="GK58" s="408"/>
      <c r="GL58" s="408"/>
      <c r="GM58" s="425" t="str">
        <f>IF(VLOOKUP(GH1,入力用!1:1048576,83,0)="","",VLOOKUP(GH1,入力用!1:1048576,83,0))</f>
        <v/>
      </c>
      <c r="GN58" s="425"/>
      <c r="GO58" s="425"/>
      <c r="GP58" s="425"/>
      <c r="GQ58" s="425"/>
      <c r="GR58" s="425"/>
      <c r="GS58" s="425"/>
      <c r="GT58" s="425"/>
      <c r="GU58" s="425"/>
      <c r="GV58" s="425"/>
      <c r="GW58" s="425"/>
      <c r="GX58" s="425"/>
      <c r="GY58" s="425"/>
      <c r="GZ58" s="425"/>
      <c r="HA58" s="425"/>
      <c r="HB58" s="180"/>
    </row>
    <row r="59" spans="1:210" s="83" customFormat="1" ht="34.5" customHeight="1">
      <c r="A59" s="432" t="s">
        <v>155</v>
      </c>
      <c r="B59" s="433"/>
      <c r="C59" s="347" t="str">
        <f>IF(VLOOKUP(A1,入力用!1:1048576,86,0)="","",VLOOKUP(A1,入力用!1:1048576,86,0))</f>
        <v/>
      </c>
      <c r="D59" s="348"/>
      <c r="E59" s="348"/>
      <c r="F59" s="348"/>
      <c r="G59" s="348"/>
      <c r="H59" s="348"/>
      <c r="I59" s="348"/>
      <c r="J59" s="348"/>
      <c r="K59" s="348"/>
      <c r="L59" s="348"/>
      <c r="M59" s="348"/>
      <c r="N59" s="348"/>
      <c r="O59" s="348"/>
      <c r="P59" s="348"/>
      <c r="Q59" s="348"/>
      <c r="R59" s="348"/>
      <c r="S59" s="348"/>
      <c r="T59" s="348"/>
      <c r="U59" s="180"/>
      <c r="V59" s="432" t="s">
        <v>155</v>
      </c>
      <c r="W59" s="433"/>
      <c r="X59" s="347" t="str">
        <f>IF(VLOOKUP(V1,入力用!1:1048576,86,0)="","",VLOOKUP(V1,入力用!1:1048576,86,0))</f>
        <v/>
      </c>
      <c r="Y59" s="348"/>
      <c r="Z59" s="348"/>
      <c r="AA59" s="348"/>
      <c r="AB59" s="348"/>
      <c r="AC59" s="348"/>
      <c r="AD59" s="348"/>
      <c r="AE59" s="348"/>
      <c r="AF59" s="348"/>
      <c r="AG59" s="348"/>
      <c r="AH59" s="348"/>
      <c r="AI59" s="348"/>
      <c r="AJ59" s="348"/>
      <c r="AK59" s="348"/>
      <c r="AL59" s="348"/>
      <c r="AM59" s="348"/>
      <c r="AN59" s="348"/>
      <c r="AO59" s="348"/>
      <c r="AP59" s="180"/>
      <c r="AQ59" s="432" t="s">
        <v>155</v>
      </c>
      <c r="AR59" s="433"/>
      <c r="AS59" s="347" t="str">
        <f>IF(VLOOKUP(AQ1,入力用!1:1048576,86,0)="","",VLOOKUP(AQ1,入力用!1:1048576,86,0))</f>
        <v/>
      </c>
      <c r="AT59" s="348"/>
      <c r="AU59" s="348"/>
      <c r="AV59" s="348"/>
      <c r="AW59" s="348"/>
      <c r="AX59" s="348"/>
      <c r="AY59" s="348"/>
      <c r="AZ59" s="348"/>
      <c r="BA59" s="348"/>
      <c r="BB59" s="348"/>
      <c r="BC59" s="348"/>
      <c r="BD59" s="348"/>
      <c r="BE59" s="348"/>
      <c r="BF59" s="348"/>
      <c r="BG59" s="348"/>
      <c r="BH59" s="348"/>
      <c r="BI59" s="348"/>
      <c r="BJ59" s="348"/>
      <c r="BK59" s="180"/>
      <c r="BL59" s="432" t="s">
        <v>155</v>
      </c>
      <c r="BM59" s="433"/>
      <c r="BN59" s="347" t="str">
        <f>IF(VLOOKUP(BL1,入力用!1:1048576,86,0)="","",VLOOKUP(BL1,入力用!1:1048576,86,0))</f>
        <v/>
      </c>
      <c r="BO59" s="348"/>
      <c r="BP59" s="348"/>
      <c r="BQ59" s="348"/>
      <c r="BR59" s="348"/>
      <c r="BS59" s="348"/>
      <c r="BT59" s="348"/>
      <c r="BU59" s="348"/>
      <c r="BV59" s="348"/>
      <c r="BW59" s="348"/>
      <c r="BX59" s="348"/>
      <c r="BY59" s="348"/>
      <c r="BZ59" s="348"/>
      <c r="CA59" s="348"/>
      <c r="CB59" s="348"/>
      <c r="CC59" s="348"/>
      <c r="CD59" s="348"/>
      <c r="CE59" s="348"/>
      <c r="CF59" s="180"/>
      <c r="CG59" s="432" t="s">
        <v>155</v>
      </c>
      <c r="CH59" s="433"/>
      <c r="CI59" s="347" t="str">
        <f>IF(VLOOKUP(CG1,入力用!1:1048576,86,0)="","",VLOOKUP(CG1,入力用!1:1048576,86,0))</f>
        <v/>
      </c>
      <c r="CJ59" s="348"/>
      <c r="CK59" s="348"/>
      <c r="CL59" s="348"/>
      <c r="CM59" s="348"/>
      <c r="CN59" s="348"/>
      <c r="CO59" s="348"/>
      <c r="CP59" s="348"/>
      <c r="CQ59" s="348"/>
      <c r="CR59" s="348"/>
      <c r="CS59" s="348"/>
      <c r="CT59" s="348"/>
      <c r="CU59" s="348"/>
      <c r="CV59" s="348"/>
      <c r="CW59" s="348"/>
      <c r="CX59" s="348"/>
      <c r="CY59" s="348"/>
      <c r="CZ59" s="348"/>
      <c r="DA59" s="180"/>
      <c r="DB59" s="432" t="s">
        <v>155</v>
      </c>
      <c r="DC59" s="433"/>
      <c r="DD59" s="347" t="str">
        <f>IF(VLOOKUP(DB1,入力用!1:1048576,86,0)="","",VLOOKUP(DB1,入力用!1:1048576,86,0))</f>
        <v/>
      </c>
      <c r="DE59" s="348"/>
      <c r="DF59" s="348"/>
      <c r="DG59" s="348"/>
      <c r="DH59" s="348"/>
      <c r="DI59" s="348"/>
      <c r="DJ59" s="348"/>
      <c r="DK59" s="348"/>
      <c r="DL59" s="348"/>
      <c r="DM59" s="348"/>
      <c r="DN59" s="348"/>
      <c r="DO59" s="348"/>
      <c r="DP59" s="348"/>
      <c r="DQ59" s="348"/>
      <c r="DR59" s="348"/>
      <c r="DS59" s="348"/>
      <c r="DT59" s="348"/>
      <c r="DU59" s="348"/>
      <c r="DV59" s="180"/>
      <c r="DW59" s="432" t="s">
        <v>155</v>
      </c>
      <c r="DX59" s="433"/>
      <c r="DY59" s="347" t="str">
        <f>IF(VLOOKUP(DW1,入力用!1:1048576,86,0)="","",VLOOKUP(DW1,入力用!1:1048576,86,0))</f>
        <v/>
      </c>
      <c r="DZ59" s="348"/>
      <c r="EA59" s="348"/>
      <c r="EB59" s="348"/>
      <c r="EC59" s="348"/>
      <c r="ED59" s="348"/>
      <c r="EE59" s="348"/>
      <c r="EF59" s="348"/>
      <c r="EG59" s="348"/>
      <c r="EH59" s="348"/>
      <c r="EI59" s="348"/>
      <c r="EJ59" s="348"/>
      <c r="EK59" s="348"/>
      <c r="EL59" s="348"/>
      <c r="EM59" s="348"/>
      <c r="EN59" s="348"/>
      <c r="EO59" s="348"/>
      <c r="EP59" s="348"/>
      <c r="EQ59" s="180"/>
      <c r="ER59" s="432" t="s">
        <v>155</v>
      </c>
      <c r="ES59" s="433"/>
      <c r="ET59" s="347" t="str">
        <f>IF(VLOOKUP(ER1,入力用!1:1048576,86,0)="","",VLOOKUP(ER1,入力用!1:1048576,86,0))</f>
        <v/>
      </c>
      <c r="EU59" s="348"/>
      <c r="EV59" s="348"/>
      <c r="EW59" s="348"/>
      <c r="EX59" s="348"/>
      <c r="EY59" s="348"/>
      <c r="EZ59" s="348"/>
      <c r="FA59" s="348"/>
      <c r="FB59" s="348"/>
      <c r="FC59" s="348"/>
      <c r="FD59" s="348"/>
      <c r="FE59" s="348"/>
      <c r="FF59" s="348"/>
      <c r="FG59" s="348"/>
      <c r="FH59" s="348"/>
      <c r="FI59" s="348"/>
      <c r="FJ59" s="348"/>
      <c r="FK59" s="348"/>
      <c r="FL59" s="180"/>
      <c r="FM59" s="432" t="s">
        <v>155</v>
      </c>
      <c r="FN59" s="433"/>
      <c r="FO59" s="347" t="str">
        <f>IF(VLOOKUP(FM1,入力用!1:1048576,86,0)="","",VLOOKUP(FM1,入力用!1:1048576,86,0))</f>
        <v/>
      </c>
      <c r="FP59" s="348"/>
      <c r="FQ59" s="348"/>
      <c r="FR59" s="348"/>
      <c r="FS59" s="348"/>
      <c r="FT59" s="348"/>
      <c r="FU59" s="348"/>
      <c r="FV59" s="348"/>
      <c r="FW59" s="348"/>
      <c r="FX59" s="348"/>
      <c r="FY59" s="348"/>
      <c r="FZ59" s="348"/>
      <c r="GA59" s="348"/>
      <c r="GB59" s="348"/>
      <c r="GC59" s="348"/>
      <c r="GD59" s="348"/>
      <c r="GE59" s="348"/>
      <c r="GF59" s="348"/>
      <c r="GG59" s="180"/>
      <c r="GH59" s="432" t="s">
        <v>155</v>
      </c>
      <c r="GI59" s="433"/>
      <c r="GJ59" s="347" t="str">
        <f>IF(VLOOKUP(GH1,入力用!1:1048576,86,0)="","",VLOOKUP(GH1,入力用!1:1048576,86,0))</f>
        <v/>
      </c>
      <c r="GK59" s="348"/>
      <c r="GL59" s="348"/>
      <c r="GM59" s="348"/>
      <c r="GN59" s="348"/>
      <c r="GO59" s="348"/>
      <c r="GP59" s="348"/>
      <c r="GQ59" s="348"/>
      <c r="GR59" s="348"/>
      <c r="GS59" s="348"/>
      <c r="GT59" s="348"/>
      <c r="GU59" s="348"/>
      <c r="GV59" s="348"/>
      <c r="GW59" s="348"/>
      <c r="GX59" s="348"/>
      <c r="GY59" s="348"/>
      <c r="GZ59" s="348"/>
      <c r="HA59" s="348"/>
      <c r="HB59" s="180"/>
    </row>
    <row r="60" spans="1:210" s="83" customFormat="1" ht="42" customHeight="1">
      <c r="A60" s="388" t="s">
        <v>156</v>
      </c>
      <c r="B60" s="309"/>
      <c r="C60" s="309"/>
      <c r="D60" s="309"/>
      <c r="E60" s="309"/>
      <c r="F60" s="309"/>
      <c r="G60" s="309"/>
      <c r="H60" s="309"/>
      <c r="I60" s="309"/>
      <c r="J60" s="309"/>
      <c r="K60" s="309"/>
      <c r="L60" s="309"/>
      <c r="M60" s="309"/>
      <c r="N60" s="309"/>
      <c r="O60" s="309"/>
      <c r="P60" s="309"/>
      <c r="Q60" s="309"/>
      <c r="R60" s="309"/>
      <c r="S60" s="309"/>
      <c r="T60" s="309"/>
      <c r="U60" s="69"/>
      <c r="V60" s="388" t="s">
        <v>156</v>
      </c>
      <c r="W60" s="309"/>
      <c r="X60" s="309"/>
      <c r="Y60" s="309"/>
      <c r="Z60" s="309"/>
      <c r="AA60" s="309"/>
      <c r="AB60" s="309"/>
      <c r="AC60" s="309"/>
      <c r="AD60" s="309"/>
      <c r="AE60" s="309"/>
      <c r="AF60" s="309"/>
      <c r="AG60" s="309"/>
      <c r="AH60" s="309"/>
      <c r="AI60" s="309"/>
      <c r="AJ60" s="309"/>
      <c r="AK60" s="309"/>
      <c r="AL60" s="309"/>
      <c r="AM60" s="309"/>
      <c r="AN60" s="309"/>
      <c r="AO60" s="309"/>
      <c r="AP60" s="69"/>
      <c r="AQ60" s="388" t="s">
        <v>156</v>
      </c>
      <c r="AR60" s="309"/>
      <c r="AS60" s="309"/>
      <c r="AT60" s="309"/>
      <c r="AU60" s="309"/>
      <c r="AV60" s="309"/>
      <c r="AW60" s="309"/>
      <c r="AX60" s="309"/>
      <c r="AY60" s="309"/>
      <c r="AZ60" s="309"/>
      <c r="BA60" s="309"/>
      <c r="BB60" s="309"/>
      <c r="BC60" s="309"/>
      <c r="BD60" s="309"/>
      <c r="BE60" s="309"/>
      <c r="BF60" s="309"/>
      <c r="BG60" s="309"/>
      <c r="BH60" s="309"/>
      <c r="BI60" s="309"/>
      <c r="BJ60" s="309"/>
      <c r="BK60" s="69"/>
      <c r="BL60" s="388" t="s">
        <v>156</v>
      </c>
      <c r="BM60" s="309"/>
      <c r="BN60" s="309"/>
      <c r="BO60" s="309"/>
      <c r="BP60" s="309"/>
      <c r="BQ60" s="309"/>
      <c r="BR60" s="309"/>
      <c r="BS60" s="309"/>
      <c r="BT60" s="309"/>
      <c r="BU60" s="309"/>
      <c r="BV60" s="309"/>
      <c r="BW60" s="309"/>
      <c r="BX60" s="309"/>
      <c r="BY60" s="309"/>
      <c r="BZ60" s="309"/>
      <c r="CA60" s="309"/>
      <c r="CB60" s="309"/>
      <c r="CC60" s="309"/>
      <c r="CD60" s="309"/>
      <c r="CE60" s="309"/>
      <c r="CF60" s="69"/>
      <c r="CG60" s="388" t="s">
        <v>156</v>
      </c>
      <c r="CH60" s="309"/>
      <c r="CI60" s="309"/>
      <c r="CJ60" s="309"/>
      <c r="CK60" s="309"/>
      <c r="CL60" s="309"/>
      <c r="CM60" s="309"/>
      <c r="CN60" s="309"/>
      <c r="CO60" s="309"/>
      <c r="CP60" s="309"/>
      <c r="CQ60" s="309"/>
      <c r="CR60" s="309"/>
      <c r="CS60" s="309"/>
      <c r="CT60" s="309"/>
      <c r="CU60" s="309"/>
      <c r="CV60" s="309"/>
      <c r="CW60" s="309"/>
      <c r="CX60" s="309"/>
      <c r="CY60" s="309"/>
      <c r="CZ60" s="309"/>
      <c r="DA60" s="69"/>
      <c r="DB60" s="388" t="s">
        <v>156</v>
      </c>
      <c r="DC60" s="309"/>
      <c r="DD60" s="309"/>
      <c r="DE60" s="309"/>
      <c r="DF60" s="309"/>
      <c r="DG60" s="309"/>
      <c r="DH60" s="309"/>
      <c r="DI60" s="309"/>
      <c r="DJ60" s="309"/>
      <c r="DK60" s="309"/>
      <c r="DL60" s="309"/>
      <c r="DM60" s="309"/>
      <c r="DN60" s="309"/>
      <c r="DO60" s="309"/>
      <c r="DP60" s="309"/>
      <c r="DQ60" s="309"/>
      <c r="DR60" s="309"/>
      <c r="DS60" s="309"/>
      <c r="DT60" s="309"/>
      <c r="DU60" s="309"/>
      <c r="DV60" s="69"/>
      <c r="DW60" s="388" t="s">
        <v>156</v>
      </c>
      <c r="DX60" s="309"/>
      <c r="DY60" s="309"/>
      <c r="DZ60" s="309"/>
      <c r="EA60" s="309"/>
      <c r="EB60" s="309"/>
      <c r="EC60" s="309"/>
      <c r="ED60" s="309"/>
      <c r="EE60" s="309"/>
      <c r="EF60" s="309"/>
      <c r="EG60" s="309"/>
      <c r="EH60" s="309"/>
      <c r="EI60" s="309"/>
      <c r="EJ60" s="309"/>
      <c r="EK60" s="309"/>
      <c r="EL60" s="309"/>
      <c r="EM60" s="309"/>
      <c r="EN60" s="309"/>
      <c r="EO60" s="309"/>
      <c r="EP60" s="309"/>
      <c r="EQ60" s="69"/>
      <c r="ER60" s="388" t="s">
        <v>156</v>
      </c>
      <c r="ES60" s="309"/>
      <c r="ET60" s="309"/>
      <c r="EU60" s="309"/>
      <c r="EV60" s="309"/>
      <c r="EW60" s="309"/>
      <c r="EX60" s="309"/>
      <c r="EY60" s="309"/>
      <c r="EZ60" s="309"/>
      <c r="FA60" s="309"/>
      <c r="FB60" s="309"/>
      <c r="FC60" s="309"/>
      <c r="FD60" s="309"/>
      <c r="FE60" s="309"/>
      <c r="FF60" s="309"/>
      <c r="FG60" s="309"/>
      <c r="FH60" s="309"/>
      <c r="FI60" s="309"/>
      <c r="FJ60" s="309"/>
      <c r="FK60" s="309"/>
      <c r="FL60" s="69"/>
      <c r="FM60" s="388" t="s">
        <v>156</v>
      </c>
      <c r="FN60" s="309"/>
      <c r="FO60" s="309"/>
      <c r="FP60" s="309"/>
      <c r="FQ60" s="309"/>
      <c r="FR60" s="309"/>
      <c r="FS60" s="309"/>
      <c r="FT60" s="309"/>
      <c r="FU60" s="309"/>
      <c r="FV60" s="309"/>
      <c r="FW60" s="309"/>
      <c r="FX60" s="309"/>
      <c r="FY60" s="309"/>
      <c r="FZ60" s="309"/>
      <c r="GA60" s="309"/>
      <c r="GB60" s="309"/>
      <c r="GC60" s="309"/>
      <c r="GD60" s="309"/>
      <c r="GE60" s="309"/>
      <c r="GF60" s="309"/>
      <c r="GG60" s="69"/>
      <c r="GH60" s="388" t="s">
        <v>156</v>
      </c>
      <c r="GI60" s="309"/>
      <c r="GJ60" s="309"/>
      <c r="GK60" s="309"/>
      <c r="GL60" s="309"/>
      <c r="GM60" s="309"/>
      <c r="GN60" s="309"/>
      <c r="GO60" s="309"/>
      <c r="GP60" s="309"/>
      <c r="GQ60" s="309"/>
      <c r="GR60" s="309"/>
      <c r="GS60" s="309"/>
      <c r="GT60" s="309"/>
      <c r="GU60" s="309"/>
      <c r="GV60" s="309"/>
      <c r="GW60" s="309"/>
      <c r="GX60" s="309"/>
      <c r="GY60" s="309"/>
      <c r="GZ60" s="309"/>
      <c r="HA60" s="309"/>
      <c r="HB60" s="69"/>
    </row>
    <row r="61" spans="1:210" s="84" customFormat="1" ht="24" customHeight="1">
      <c r="A61" s="430" t="s">
        <v>157</v>
      </c>
      <c r="B61" s="431"/>
      <c r="C61" s="431"/>
      <c r="D61" s="431"/>
      <c r="E61" s="431"/>
      <c r="F61" s="431"/>
      <c r="G61" s="431"/>
      <c r="H61" s="431"/>
      <c r="I61" s="431"/>
      <c r="J61" s="431"/>
      <c r="K61" s="431"/>
      <c r="L61" s="431"/>
      <c r="M61" s="431"/>
      <c r="N61" s="431"/>
      <c r="O61" s="431"/>
      <c r="P61" s="431"/>
      <c r="Q61" s="431"/>
      <c r="R61" s="431"/>
      <c r="S61" s="431"/>
      <c r="T61" s="431"/>
      <c r="U61" s="72"/>
      <c r="V61" s="430" t="s">
        <v>157</v>
      </c>
      <c r="W61" s="431"/>
      <c r="X61" s="431"/>
      <c r="Y61" s="431"/>
      <c r="Z61" s="431"/>
      <c r="AA61" s="431"/>
      <c r="AB61" s="431"/>
      <c r="AC61" s="431"/>
      <c r="AD61" s="431"/>
      <c r="AE61" s="431"/>
      <c r="AF61" s="431"/>
      <c r="AG61" s="431"/>
      <c r="AH61" s="431"/>
      <c r="AI61" s="431"/>
      <c r="AJ61" s="431"/>
      <c r="AK61" s="431"/>
      <c r="AL61" s="431"/>
      <c r="AM61" s="431"/>
      <c r="AN61" s="431"/>
      <c r="AO61" s="431"/>
      <c r="AP61" s="72"/>
      <c r="AQ61" s="430" t="s">
        <v>157</v>
      </c>
      <c r="AR61" s="431"/>
      <c r="AS61" s="431"/>
      <c r="AT61" s="431"/>
      <c r="AU61" s="431"/>
      <c r="AV61" s="431"/>
      <c r="AW61" s="431"/>
      <c r="AX61" s="431"/>
      <c r="AY61" s="431"/>
      <c r="AZ61" s="431"/>
      <c r="BA61" s="431"/>
      <c r="BB61" s="431"/>
      <c r="BC61" s="431"/>
      <c r="BD61" s="431"/>
      <c r="BE61" s="431"/>
      <c r="BF61" s="431"/>
      <c r="BG61" s="431"/>
      <c r="BH61" s="431"/>
      <c r="BI61" s="431"/>
      <c r="BJ61" s="431"/>
      <c r="BK61" s="72"/>
      <c r="BL61" s="430" t="s">
        <v>157</v>
      </c>
      <c r="BM61" s="431"/>
      <c r="BN61" s="431"/>
      <c r="BO61" s="431"/>
      <c r="BP61" s="431"/>
      <c r="BQ61" s="431"/>
      <c r="BR61" s="431"/>
      <c r="BS61" s="431"/>
      <c r="BT61" s="431"/>
      <c r="BU61" s="431"/>
      <c r="BV61" s="431"/>
      <c r="BW61" s="431"/>
      <c r="BX61" s="431"/>
      <c r="BY61" s="431"/>
      <c r="BZ61" s="431"/>
      <c r="CA61" s="431"/>
      <c r="CB61" s="431"/>
      <c r="CC61" s="431"/>
      <c r="CD61" s="431"/>
      <c r="CE61" s="431"/>
      <c r="CF61" s="72"/>
      <c r="CG61" s="430" t="s">
        <v>157</v>
      </c>
      <c r="CH61" s="431"/>
      <c r="CI61" s="431"/>
      <c r="CJ61" s="431"/>
      <c r="CK61" s="431"/>
      <c r="CL61" s="431"/>
      <c r="CM61" s="431"/>
      <c r="CN61" s="431"/>
      <c r="CO61" s="431"/>
      <c r="CP61" s="431"/>
      <c r="CQ61" s="431"/>
      <c r="CR61" s="431"/>
      <c r="CS61" s="431"/>
      <c r="CT61" s="431"/>
      <c r="CU61" s="431"/>
      <c r="CV61" s="431"/>
      <c r="CW61" s="431"/>
      <c r="CX61" s="431"/>
      <c r="CY61" s="431"/>
      <c r="CZ61" s="431"/>
      <c r="DA61" s="72"/>
      <c r="DB61" s="430" t="s">
        <v>157</v>
      </c>
      <c r="DC61" s="431"/>
      <c r="DD61" s="431"/>
      <c r="DE61" s="431"/>
      <c r="DF61" s="431"/>
      <c r="DG61" s="431"/>
      <c r="DH61" s="431"/>
      <c r="DI61" s="431"/>
      <c r="DJ61" s="431"/>
      <c r="DK61" s="431"/>
      <c r="DL61" s="431"/>
      <c r="DM61" s="431"/>
      <c r="DN61" s="431"/>
      <c r="DO61" s="431"/>
      <c r="DP61" s="431"/>
      <c r="DQ61" s="431"/>
      <c r="DR61" s="431"/>
      <c r="DS61" s="431"/>
      <c r="DT61" s="431"/>
      <c r="DU61" s="431"/>
      <c r="DV61" s="72"/>
      <c r="DW61" s="430" t="s">
        <v>157</v>
      </c>
      <c r="DX61" s="431"/>
      <c r="DY61" s="431"/>
      <c r="DZ61" s="431"/>
      <c r="EA61" s="431"/>
      <c r="EB61" s="431"/>
      <c r="EC61" s="431"/>
      <c r="ED61" s="431"/>
      <c r="EE61" s="431"/>
      <c r="EF61" s="431"/>
      <c r="EG61" s="431"/>
      <c r="EH61" s="431"/>
      <c r="EI61" s="431"/>
      <c r="EJ61" s="431"/>
      <c r="EK61" s="431"/>
      <c r="EL61" s="431"/>
      <c r="EM61" s="431"/>
      <c r="EN61" s="431"/>
      <c r="EO61" s="431"/>
      <c r="EP61" s="431"/>
      <c r="EQ61" s="72"/>
      <c r="ER61" s="430" t="s">
        <v>157</v>
      </c>
      <c r="ES61" s="431"/>
      <c r="ET61" s="431"/>
      <c r="EU61" s="431"/>
      <c r="EV61" s="431"/>
      <c r="EW61" s="431"/>
      <c r="EX61" s="431"/>
      <c r="EY61" s="431"/>
      <c r="EZ61" s="431"/>
      <c r="FA61" s="431"/>
      <c r="FB61" s="431"/>
      <c r="FC61" s="431"/>
      <c r="FD61" s="431"/>
      <c r="FE61" s="431"/>
      <c r="FF61" s="431"/>
      <c r="FG61" s="431"/>
      <c r="FH61" s="431"/>
      <c r="FI61" s="431"/>
      <c r="FJ61" s="431"/>
      <c r="FK61" s="431"/>
      <c r="FL61" s="72"/>
      <c r="FM61" s="430" t="s">
        <v>157</v>
      </c>
      <c r="FN61" s="431"/>
      <c r="FO61" s="431"/>
      <c r="FP61" s="431"/>
      <c r="FQ61" s="431"/>
      <c r="FR61" s="431"/>
      <c r="FS61" s="431"/>
      <c r="FT61" s="431"/>
      <c r="FU61" s="431"/>
      <c r="FV61" s="431"/>
      <c r="FW61" s="431"/>
      <c r="FX61" s="431"/>
      <c r="FY61" s="431"/>
      <c r="FZ61" s="431"/>
      <c r="GA61" s="431"/>
      <c r="GB61" s="431"/>
      <c r="GC61" s="431"/>
      <c r="GD61" s="431"/>
      <c r="GE61" s="431"/>
      <c r="GF61" s="431"/>
      <c r="GG61" s="72"/>
      <c r="GH61" s="430" t="s">
        <v>157</v>
      </c>
      <c r="GI61" s="431"/>
      <c r="GJ61" s="431"/>
      <c r="GK61" s="431"/>
      <c r="GL61" s="431"/>
      <c r="GM61" s="431"/>
      <c r="GN61" s="431"/>
      <c r="GO61" s="431"/>
      <c r="GP61" s="431"/>
      <c r="GQ61" s="431"/>
      <c r="GR61" s="431"/>
      <c r="GS61" s="431"/>
      <c r="GT61" s="431"/>
      <c r="GU61" s="431"/>
      <c r="GV61" s="431"/>
      <c r="GW61" s="431"/>
      <c r="GX61" s="431"/>
      <c r="GY61" s="431"/>
      <c r="GZ61" s="431"/>
      <c r="HA61" s="431"/>
      <c r="HB61" s="72"/>
    </row>
    <row r="62" spans="1:210" s="84" customFormat="1" ht="24" customHeight="1">
      <c r="A62" s="426" t="s">
        <v>158</v>
      </c>
      <c r="B62" s="427"/>
      <c r="C62" s="428"/>
      <c r="D62" s="428"/>
      <c r="E62" s="428"/>
      <c r="F62" s="428"/>
      <c r="G62" s="428"/>
      <c r="H62" s="428"/>
      <c r="I62" s="428"/>
      <c r="J62" s="429"/>
      <c r="K62" s="430" t="s">
        <v>159</v>
      </c>
      <c r="L62" s="431"/>
      <c r="M62" s="431"/>
      <c r="N62" s="431"/>
      <c r="O62" s="431"/>
      <c r="P62" s="431"/>
      <c r="Q62" s="431"/>
      <c r="R62" s="431"/>
      <c r="S62" s="431"/>
      <c r="T62" s="431"/>
      <c r="U62" s="72"/>
      <c r="V62" s="426" t="s">
        <v>158</v>
      </c>
      <c r="W62" s="427"/>
      <c r="X62" s="428"/>
      <c r="Y62" s="428"/>
      <c r="Z62" s="428"/>
      <c r="AA62" s="428"/>
      <c r="AB62" s="428"/>
      <c r="AC62" s="428"/>
      <c r="AD62" s="428"/>
      <c r="AE62" s="429"/>
      <c r="AF62" s="430" t="s">
        <v>159</v>
      </c>
      <c r="AG62" s="431"/>
      <c r="AH62" s="431"/>
      <c r="AI62" s="431"/>
      <c r="AJ62" s="431"/>
      <c r="AK62" s="431"/>
      <c r="AL62" s="431"/>
      <c r="AM62" s="431"/>
      <c r="AN62" s="431"/>
      <c r="AO62" s="431"/>
      <c r="AP62" s="72"/>
      <c r="AQ62" s="426" t="s">
        <v>158</v>
      </c>
      <c r="AR62" s="427"/>
      <c r="AS62" s="428"/>
      <c r="AT62" s="428"/>
      <c r="AU62" s="428"/>
      <c r="AV62" s="428"/>
      <c r="AW62" s="428"/>
      <c r="AX62" s="428"/>
      <c r="AY62" s="428"/>
      <c r="AZ62" s="429"/>
      <c r="BA62" s="430" t="s">
        <v>159</v>
      </c>
      <c r="BB62" s="431"/>
      <c r="BC62" s="431"/>
      <c r="BD62" s="431"/>
      <c r="BE62" s="431"/>
      <c r="BF62" s="431"/>
      <c r="BG62" s="431"/>
      <c r="BH62" s="431"/>
      <c r="BI62" s="431"/>
      <c r="BJ62" s="431"/>
      <c r="BK62" s="72"/>
      <c r="BL62" s="426" t="s">
        <v>158</v>
      </c>
      <c r="BM62" s="427"/>
      <c r="BN62" s="428"/>
      <c r="BO62" s="428"/>
      <c r="BP62" s="428"/>
      <c r="BQ62" s="428"/>
      <c r="BR62" s="428"/>
      <c r="BS62" s="428"/>
      <c r="BT62" s="428"/>
      <c r="BU62" s="429"/>
      <c r="BV62" s="430" t="s">
        <v>159</v>
      </c>
      <c r="BW62" s="431"/>
      <c r="BX62" s="431"/>
      <c r="BY62" s="431"/>
      <c r="BZ62" s="431"/>
      <c r="CA62" s="431"/>
      <c r="CB62" s="431"/>
      <c r="CC62" s="431"/>
      <c r="CD62" s="431"/>
      <c r="CE62" s="431"/>
      <c r="CF62" s="72"/>
      <c r="CG62" s="426" t="s">
        <v>158</v>
      </c>
      <c r="CH62" s="427"/>
      <c r="CI62" s="428"/>
      <c r="CJ62" s="428"/>
      <c r="CK62" s="428"/>
      <c r="CL62" s="428"/>
      <c r="CM62" s="428"/>
      <c r="CN62" s="428"/>
      <c r="CO62" s="428"/>
      <c r="CP62" s="429"/>
      <c r="CQ62" s="430" t="s">
        <v>159</v>
      </c>
      <c r="CR62" s="431"/>
      <c r="CS62" s="431"/>
      <c r="CT62" s="431"/>
      <c r="CU62" s="431"/>
      <c r="CV62" s="431"/>
      <c r="CW62" s="431"/>
      <c r="CX62" s="431"/>
      <c r="CY62" s="431"/>
      <c r="CZ62" s="431"/>
      <c r="DA62" s="72"/>
      <c r="DB62" s="426" t="s">
        <v>158</v>
      </c>
      <c r="DC62" s="427"/>
      <c r="DD62" s="428"/>
      <c r="DE62" s="428"/>
      <c r="DF62" s="428"/>
      <c r="DG62" s="428"/>
      <c r="DH62" s="428"/>
      <c r="DI62" s="428"/>
      <c r="DJ62" s="428"/>
      <c r="DK62" s="429"/>
      <c r="DL62" s="430" t="s">
        <v>159</v>
      </c>
      <c r="DM62" s="431"/>
      <c r="DN62" s="431"/>
      <c r="DO62" s="431"/>
      <c r="DP62" s="431"/>
      <c r="DQ62" s="431"/>
      <c r="DR62" s="431"/>
      <c r="DS62" s="431"/>
      <c r="DT62" s="431"/>
      <c r="DU62" s="431"/>
      <c r="DV62" s="72"/>
      <c r="DW62" s="426" t="s">
        <v>158</v>
      </c>
      <c r="DX62" s="427"/>
      <c r="DY62" s="428"/>
      <c r="DZ62" s="428"/>
      <c r="EA62" s="428"/>
      <c r="EB62" s="428"/>
      <c r="EC62" s="428"/>
      <c r="ED62" s="428"/>
      <c r="EE62" s="428"/>
      <c r="EF62" s="429"/>
      <c r="EG62" s="430" t="s">
        <v>159</v>
      </c>
      <c r="EH62" s="431"/>
      <c r="EI62" s="431"/>
      <c r="EJ62" s="431"/>
      <c r="EK62" s="431"/>
      <c r="EL62" s="431"/>
      <c r="EM62" s="431"/>
      <c r="EN62" s="431"/>
      <c r="EO62" s="431"/>
      <c r="EP62" s="431"/>
      <c r="EQ62" s="72"/>
      <c r="ER62" s="426" t="s">
        <v>158</v>
      </c>
      <c r="ES62" s="427"/>
      <c r="ET62" s="428"/>
      <c r="EU62" s="428"/>
      <c r="EV62" s="428"/>
      <c r="EW62" s="428"/>
      <c r="EX62" s="428"/>
      <c r="EY62" s="428"/>
      <c r="EZ62" s="428"/>
      <c r="FA62" s="429"/>
      <c r="FB62" s="430" t="s">
        <v>159</v>
      </c>
      <c r="FC62" s="431"/>
      <c r="FD62" s="431"/>
      <c r="FE62" s="431"/>
      <c r="FF62" s="431"/>
      <c r="FG62" s="431"/>
      <c r="FH62" s="431"/>
      <c r="FI62" s="431"/>
      <c r="FJ62" s="431"/>
      <c r="FK62" s="431"/>
      <c r="FL62" s="72"/>
      <c r="FM62" s="426" t="s">
        <v>158</v>
      </c>
      <c r="FN62" s="427"/>
      <c r="FO62" s="428"/>
      <c r="FP62" s="428"/>
      <c r="FQ62" s="428"/>
      <c r="FR62" s="428"/>
      <c r="FS62" s="428"/>
      <c r="FT62" s="428"/>
      <c r="FU62" s="428"/>
      <c r="FV62" s="429"/>
      <c r="FW62" s="430" t="s">
        <v>159</v>
      </c>
      <c r="FX62" s="431"/>
      <c r="FY62" s="431"/>
      <c r="FZ62" s="431"/>
      <c r="GA62" s="431"/>
      <c r="GB62" s="431"/>
      <c r="GC62" s="431"/>
      <c r="GD62" s="431"/>
      <c r="GE62" s="431"/>
      <c r="GF62" s="431"/>
      <c r="GG62" s="72"/>
      <c r="GH62" s="426" t="s">
        <v>158</v>
      </c>
      <c r="GI62" s="427"/>
      <c r="GJ62" s="428"/>
      <c r="GK62" s="428"/>
      <c r="GL62" s="428"/>
      <c r="GM62" s="428"/>
      <c r="GN62" s="428"/>
      <c r="GO62" s="428"/>
      <c r="GP62" s="428"/>
      <c r="GQ62" s="429"/>
      <c r="GR62" s="430" t="s">
        <v>159</v>
      </c>
      <c r="GS62" s="431"/>
      <c r="GT62" s="431"/>
      <c r="GU62" s="431"/>
      <c r="GV62" s="431"/>
      <c r="GW62" s="431"/>
      <c r="GX62" s="431"/>
      <c r="GY62" s="431"/>
      <c r="GZ62" s="431"/>
      <c r="HA62" s="431"/>
      <c r="HB62" s="72"/>
    </row>
    <row r="63" spans="1:210" s="83" customFormat="1" ht="41.25" customHeight="1">
      <c r="A63" s="430" t="s">
        <v>199</v>
      </c>
      <c r="B63" s="431"/>
      <c r="C63" s="431"/>
      <c r="D63" s="431"/>
      <c r="E63" s="440"/>
      <c r="F63" s="330" t="str">
        <f>IF(VLOOKUP(A1,入力用!1:1048576,87,0)="","",VLOOKUP(A1,入力用!1:1048576,87,0))</f>
        <v/>
      </c>
      <c r="G63" s="331"/>
      <c r="H63" s="331"/>
      <c r="I63" s="331"/>
      <c r="J63" s="332"/>
      <c r="K63" s="430" t="s">
        <v>199</v>
      </c>
      <c r="L63" s="431"/>
      <c r="M63" s="431"/>
      <c r="N63" s="431"/>
      <c r="O63" s="440"/>
      <c r="P63" s="330" t="str">
        <f>IF(VLOOKUP(A1,入力用!1:1048576,87,0)="","",VLOOKUP(A1,入力用!1:1048576,88,0))</f>
        <v/>
      </c>
      <c r="Q63" s="331"/>
      <c r="R63" s="331"/>
      <c r="S63" s="331"/>
      <c r="T63" s="331"/>
      <c r="U63" s="180"/>
      <c r="V63" s="430" t="s">
        <v>199</v>
      </c>
      <c r="W63" s="431"/>
      <c r="X63" s="431"/>
      <c r="Y63" s="431"/>
      <c r="Z63" s="440"/>
      <c r="AA63" s="330" t="str">
        <f>IF(VLOOKUP(V1,入力用!1:1048576,87,0)="","",VLOOKUP(V1,入力用!1:1048576,87,0))</f>
        <v/>
      </c>
      <c r="AB63" s="331"/>
      <c r="AC63" s="331"/>
      <c r="AD63" s="331"/>
      <c r="AE63" s="332"/>
      <c r="AF63" s="430" t="s">
        <v>199</v>
      </c>
      <c r="AG63" s="431"/>
      <c r="AH63" s="431"/>
      <c r="AI63" s="431"/>
      <c r="AJ63" s="440"/>
      <c r="AK63" s="330" t="str">
        <f>IF(VLOOKUP(V1,入力用!1:1048576,87,0)="","",VLOOKUP(V1,入力用!1:1048576,88,0))</f>
        <v/>
      </c>
      <c r="AL63" s="331"/>
      <c r="AM63" s="331"/>
      <c r="AN63" s="331"/>
      <c r="AO63" s="331"/>
      <c r="AP63" s="180"/>
      <c r="AQ63" s="430" t="s">
        <v>199</v>
      </c>
      <c r="AR63" s="431"/>
      <c r="AS63" s="431"/>
      <c r="AT63" s="431"/>
      <c r="AU63" s="440"/>
      <c r="AV63" s="330" t="str">
        <f>IF(VLOOKUP(AQ1,入力用!1:1048576,87,0)="","",VLOOKUP(AQ1,入力用!1:1048576,87,0))</f>
        <v/>
      </c>
      <c r="AW63" s="331"/>
      <c r="AX63" s="331"/>
      <c r="AY63" s="331"/>
      <c r="AZ63" s="332"/>
      <c r="BA63" s="430" t="s">
        <v>199</v>
      </c>
      <c r="BB63" s="431"/>
      <c r="BC63" s="431"/>
      <c r="BD63" s="431"/>
      <c r="BE63" s="440"/>
      <c r="BF63" s="330" t="str">
        <f>IF(VLOOKUP(AQ1,入力用!1:1048576,87,0)="","",VLOOKUP(AQ1,入力用!1:1048576,88,0))</f>
        <v/>
      </c>
      <c r="BG63" s="331"/>
      <c r="BH63" s="331"/>
      <c r="BI63" s="331"/>
      <c r="BJ63" s="331"/>
      <c r="BK63" s="180"/>
      <c r="BL63" s="430" t="s">
        <v>199</v>
      </c>
      <c r="BM63" s="431"/>
      <c r="BN63" s="431"/>
      <c r="BO63" s="431"/>
      <c r="BP63" s="440"/>
      <c r="BQ63" s="330" t="str">
        <f>IF(VLOOKUP(BL1,入力用!1:1048576,87,0)="","",VLOOKUP(BL1,入力用!1:1048576,87,0))</f>
        <v/>
      </c>
      <c r="BR63" s="331"/>
      <c r="BS63" s="331"/>
      <c r="BT63" s="331"/>
      <c r="BU63" s="332"/>
      <c r="BV63" s="430" t="s">
        <v>199</v>
      </c>
      <c r="BW63" s="431"/>
      <c r="BX63" s="431"/>
      <c r="BY63" s="431"/>
      <c r="BZ63" s="440"/>
      <c r="CA63" s="330" t="str">
        <f>IF(VLOOKUP(BL1,入力用!1:1048576,87,0)="","",VLOOKUP(BL1,入力用!1:1048576,88,0))</f>
        <v/>
      </c>
      <c r="CB63" s="331"/>
      <c r="CC63" s="331"/>
      <c r="CD63" s="331"/>
      <c r="CE63" s="331"/>
      <c r="CF63" s="180"/>
      <c r="CG63" s="430" t="s">
        <v>199</v>
      </c>
      <c r="CH63" s="431"/>
      <c r="CI63" s="431"/>
      <c r="CJ63" s="431"/>
      <c r="CK63" s="440"/>
      <c r="CL63" s="330" t="str">
        <f>IF(VLOOKUP(CG1,入力用!1:1048576,87,0)="","",VLOOKUP(CG1,入力用!1:1048576,87,0))</f>
        <v/>
      </c>
      <c r="CM63" s="331"/>
      <c r="CN63" s="331"/>
      <c r="CO63" s="331"/>
      <c r="CP63" s="332"/>
      <c r="CQ63" s="430" t="s">
        <v>199</v>
      </c>
      <c r="CR63" s="431"/>
      <c r="CS63" s="431"/>
      <c r="CT63" s="431"/>
      <c r="CU63" s="440"/>
      <c r="CV63" s="330" t="str">
        <f>IF(VLOOKUP(CG1,入力用!1:1048576,87,0)="","",VLOOKUP(CG1,入力用!1:1048576,88,0))</f>
        <v/>
      </c>
      <c r="CW63" s="331"/>
      <c r="CX63" s="331"/>
      <c r="CY63" s="331"/>
      <c r="CZ63" s="331"/>
      <c r="DA63" s="180"/>
      <c r="DB63" s="430" t="s">
        <v>199</v>
      </c>
      <c r="DC63" s="431"/>
      <c r="DD63" s="431"/>
      <c r="DE63" s="431"/>
      <c r="DF63" s="440"/>
      <c r="DG63" s="330" t="str">
        <f>IF(VLOOKUP(DB1,入力用!1:1048576,87,0)="","",VLOOKUP(DB1,入力用!1:1048576,87,0))</f>
        <v/>
      </c>
      <c r="DH63" s="331"/>
      <c r="DI63" s="331"/>
      <c r="DJ63" s="331"/>
      <c r="DK63" s="332"/>
      <c r="DL63" s="430" t="s">
        <v>199</v>
      </c>
      <c r="DM63" s="431"/>
      <c r="DN63" s="431"/>
      <c r="DO63" s="431"/>
      <c r="DP63" s="440"/>
      <c r="DQ63" s="330" t="str">
        <f>IF(VLOOKUP(DB1,入力用!1:1048576,87,0)="","",VLOOKUP(DB1,入力用!1:1048576,88,0))</f>
        <v/>
      </c>
      <c r="DR63" s="331"/>
      <c r="DS63" s="331"/>
      <c r="DT63" s="331"/>
      <c r="DU63" s="331"/>
      <c r="DV63" s="180"/>
      <c r="DW63" s="430" t="s">
        <v>199</v>
      </c>
      <c r="DX63" s="431"/>
      <c r="DY63" s="431"/>
      <c r="DZ63" s="431"/>
      <c r="EA63" s="440"/>
      <c r="EB63" s="330" t="str">
        <f>IF(VLOOKUP(DW1,入力用!1:1048576,87,0)="","",VLOOKUP(DW1,入力用!1:1048576,87,0))</f>
        <v/>
      </c>
      <c r="EC63" s="331"/>
      <c r="ED63" s="331"/>
      <c r="EE63" s="331"/>
      <c r="EF63" s="332"/>
      <c r="EG63" s="430" t="s">
        <v>199</v>
      </c>
      <c r="EH63" s="431"/>
      <c r="EI63" s="431"/>
      <c r="EJ63" s="431"/>
      <c r="EK63" s="440"/>
      <c r="EL63" s="330" t="str">
        <f>IF(VLOOKUP(DW1,入力用!1:1048576,87,0)="","",VLOOKUP(DW1,入力用!1:1048576,88,0))</f>
        <v/>
      </c>
      <c r="EM63" s="331"/>
      <c r="EN63" s="331"/>
      <c r="EO63" s="331"/>
      <c r="EP63" s="331"/>
      <c r="EQ63" s="180"/>
      <c r="ER63" s="430" t="s">
        <v>199</v>
      </c>
      <c r="ES63" s="431"/>
      <c r="ET63" s="431"/>
      <c r="EU63" s="431"/>
      <c r="EV63" s="440"/>
      <c r="EW63" s="330" t="str">
        <f>IF(VLOOKUP(ER1,入力用!1:1048576,87,0)="","",VLOOKUP(ER1,入力用!1:1048576,87,0))</f>
        <v/>
      </c>
      <c r="EX63" s="331"/>
      <c r="EY63" s="331"/>
      <c r="EZ63" s="331"/>
      <c r="FA63" s="332"/>
      <c r="FB63" s="430" t="s">
        <v>199</v>
      </c>
      <c r="FC63" s="431"/>
      <c r="FD63" s="431"/>
      <c r="FE63" s="431"/>
      <c r="FF63" s="440"/>
      <c r="FG63" s="330" t="str">
        <f>IF(VLOOKUP(ER1,入力用!1:1048576,87,0)="","",VLOOKUP(ER1,入力用!1:1048576,88,0))</f>
        <v/>
      </c>
      <c r="FH63" s="331"/>
      <c r="FI63" s="331"/>
      <c r="FJ63" s="331"/>
      <c r="FK63" s="331"/>
      <c r="FL63" s="180"/>
      <c r="FM63" s="430" t="s">
        <v>199</v>
      </c>
      <c r="FN63" s="431"/>
      <c r="FO63" s="431"/>
      <c r="FP63" s="431"/>
      <c r="FQ63" s="440"/>
      <c r="FR63" s="330" t="str">
        <f>IF(VLOOKUP(FM1,入力用!1:1048576,87,0)="","",VLOOKUP(FM1,入力用!1:1048576,87,0))</f>
        <v/>
      </c>
      <c r="FS63" s="331"/>
      <c r="FT63" s="331"/>
      <c r="FU63" s="331"/>
      <c r="FV63" s="332"/>
      <c r="FW63" s="430" t="s">
        <v>199</v>
      </c>
      <c r="FX63" s="431"/>
      <c r="FY63" s="431"/>
      <c r="FZ63" s="431"/>
      <c r="GA63" s="440"/>
      <c r="GB63" s="330" t="str">
        <f>IF(VLOOKUP(FM1,入力用!1:1048576,87,0)="","",VLOOKUP(FM1,入力用!1:1048576,88,0))</f>
        <v/>
      </c>
      <c r="GC63" s="331"/>
      <c r="GD63" s="331"/>
      <c r="GE63" s="331"/>
      <c r="GF63" s="331"/>
      <c r="GG63" s="180"/>
      <c r="GH63" s="430" t="s">
        <v>199</v>
      </c>
      <c r="GI63" s="431"/>
      <c r="GJ63" s="431"/>
      <c r="GK63" s="431"/>
      <c r="GL63" s="440"/>
      <c r="GM63" s="330" t="str">
        <f>IF(VLOOKUP(GH1,入力用!1:1048576,87,0)="","",VLOOKUP(GH1,入力用!1:1048576,87,0))</f>
        <v/>
      </c>
      <c r="GN63" s="331"/>
      <c r="GO63" s="331"/>
      <c r="GP63" s="331"/>
      <c r="GQ63" s="332"/>
      <c r="GR63" s="430" t="s">
        <v>199</v>
      </c>
      <c r="GS63" s="431"/>
      <c r="GT63" s="431"/>
      <c r="GU63" s="431"/>
      <c r="GV63" s="440"/>
      <c r="GW63" s="330" t="str">
        <f>IF(VLOOKUP(GH1,入力用!1:1048576,87,0)="","",VLOOKUP(GH1,入力用!1:1048576,88,0))</f>
        <v/>
      </c>
      <c r="GX63" s="331"/>
      <c r="GY63" s="331"/>
      <c r="GZ63" s="331"/>
      <c r="HA63" s="331"/>
      <c r="HB63" s="180"/>
    </row>
    <row r="64" spans="1:210" s="83" customFormat="1" ht="30.75" customHeight="1">
      <c r="A64" s="430" t="s">
        <v>160</v>
      </c>
      <c r="B64" s="431"/>
      <c r="C64" s="431"/>
      <c r="D64" s="431"/>
      <c r="E64" s="440"/>
      <c r="F64" s="418" t="s">
        <v>235</v>
      </c>
      <c r="G64" s="419"/>
      <c r="H64" s="419"/>
      <c r="I64" s="419"/>
      <c r="J64" s="441"/>
      <c r="K64" s="430" t="s">
        <v>160</v>
      </c>
      <c r="L64" s="431"/>
      <c r="M64" s="431"/>
      <c r="N64" s="431"/>
      <c r="O64" s="440"/>
      <c r="P64" s="418" t="s">
        <v>235</v>
      </c>
      <c r="Q64" s="419"/>
      <c r="R64" s="419"/>
      <c r="S64" s="419"/>
      <c r="T64" s="419"/>
      <c r="U64" s="69"/>
      <c r="V64" s="430" t="s">
        <v>160</v>
      </c>
      <c r="W64" s="431"/>
      <c r="X64" s="431"/>
      <c r="Y64" s="431"/>
      <c r="Z64" s="440"/>
      <c r="AA64" s="418" t="s">
        <v>235</v>
      </c>
      <c r="AB64" s="419"/>
      <c r="AC64" s="419"/>
      <c r="AD64" s="419"/>
      <c r="AE64" s="441"/>
      <c r="AF64" s="430" t="s">
        <v>160</v>
      </c>
      <c r="AG64" s="431"/>
      <c r="AH64" s="431"/>
      <c r="AI64" s="431"/>
      <c r="AJ64" s="440"/>
      <c r="AK64" s="418" t="s">
        <v>235</v>
      </c>
      <c r="AL64" s="419"/>
      <c r="AM64" s="419"/>
      <c r="AN64" s="419"/>
      <c r="AO64" s="419"/>
      <c r="AP64" s="69"/>
      <c r="AQ64" s="430" t="s">
        <v>160</v>
      </c>
      <c r="AR64" s="431"/>
      <c r="AS64" s="431"/>
      <c r="AT64" s="431"/>
      <c r="AU64" s="440"/>
      <c r="AV64" s="418" t="s">
        <v>235</v>
      </c>
      <c r="AW64" s="419"/>
      <c r="AX64" s="419"/>
      <c r="AY64" s="419"/>
      <c r="AZ64" s="441"/>
      <c r="BA64" s="430" t="s">
        <v>160</v>
      </c>
      <c r="BB64" s="431"/>
      <c r="BC64" s="431"/>
      <c r="BD64" s="431"/>
      <c r="BE64" s="440"/>
      <c r="BF64" s="418" t="s">
        <v>235</v>
      </c>
      <c r="BG64" s="419"/>
      <c r="BH64" s="419"/>
      <c r="BI64" s="419"/>
      <c r="BJ64" s="419"/>
      <c r="BK64" s="69"/>
      <c r="BL64" s="430" t="s">
        <v>160</v>
      </c>
      <c r="BM64" s="431"/>
      <c r="BN64" s="431"/>
      <c r="BO64" s="431"/>
      <c r="BP64" s="440"/>
      <c r="BQ64" s="418" t="s">
        <v>235</v>
      </c>
      <c r="BR64" s="419"/>
      <c r="BS64" s="419"/>
      <c r="BT64" s="419"/>
      <c r="BU64" s="441"/>
      <c r="BV64" s="430" t="s">
        <v>160</v>
      </c>
      <c r="BW64" s="431"/>
      <c r="BX64" s="431"/>
      <c r="BY64" s="431"/>
      <c r="BZ64" s="440"/>
      <c r="CA64" s="418" t="s">
        <v>235</v>
      </c>
      <c r="CB64" s="419"/>
      <c r="CC64" s="419"/>
      <c r="CD64" s="419"/>
      <c r="CE64" s="419"/>
      <c r="CF64" s="69"/>
      <c r="CG64" s="430" t="s">
        <v>160</v>
      </c>
      <c r="CH64" s="431"/>
      <c r="CI64" s="431"/>
      <c r="CJ64" s="431"/>
      <c r="CK64" s="440"/>
      <c r="CL64" s="418" t="s">
        <v>235</v>
      </c>
      <c r="CM64" s="419"/>
      <c r="CN64" s="419"/>
      <c r="CO64" s="419"/>
      <c r="CP64" s="441"/>
      <c r="CQ64" s="430" t="s">
        <v>160</v>
      </c>
      <c r="CR64" s="431"/>
      <c r="CS64" s="431"/>
      <c r="CT64" s="431"/>
      <c r="CU64" s="440"/>
      <c r="CV64" s="418" t="s">
        <v>235</v>
      </c>
      <c r="CW64" s="419"/>
      <c r="CX64" s="419"/>
      <c r="CY64" s="419"/>
      <c r="CZ64" s="419"/>
      <c r="DA64" s="69"/>
      <c r="DB64" s="430" t="s">
        <v>160</v>
      </c>
      <c r="DC64" s="431"/>
      <c r="DD64" s="431"/>
      <c r="DE64" s="431"/>
      <c r="DF64" s="440"/>
      <c r="DG64" s="418" t="s">
        <v>235</v>
      </c>
      <c r="DH64" s="419"/>
      <c r="DI64" s="419"/>
      <c r="DJ64" s="419"/>
      <c r="DK64" s="441"/>
      <c r="DL64" s="430" t="s">
        <v>160</v>
      </c>
      <c r="DM64" s="431"/>
      <c r="DN64" s="431"/>
      <c r="DO64" s="431"/>
      <c r="DP64" s="440"/>
      <c r="DQ64" s="418" t="s">
        <v>235</v>
      </c>
      <c r="DR64" s="419"/>
      <c r="DS64" s="419"/>
      <c r="DT64" s="419"/>
      <c r="DU64" s="419"/>
      <c r="DV64" s="69"/>
      <c r="DW64" s="430" t="s">
        <v>160</v>
      </c>
      <c r="DX64" s="431"/>
      <c r="DY64" s="431"/>
      <c r="DZ64" s="431"/>
      <c r="EA64" s="440"/>
      <c r="EB64" s="418" t="s">
        <v>235</v>
      </c>
      <c r="EC64" s="419"/>
      <c r="ED64" s="419"/>
      <c r="EE64" s="419"/>
      <c r="EF64" s="441"/>
      <c r="EG64" s="430" t="s">
        <v>160</v>
      </c>
      <c r="EH64" s="431"/>
      <c r="EI64" s="431"/>
      <c r="EJ64" s="431"/>
      <c r="EK64" s="440"/>
      <c r="EL64" s="418" t="s">
        <v>235</v>
      </c>
      <c r="EM64" s="419"/>
      <c r="EN64" s="419"/>
      <c r="EO64" s="419"/>
      <c r="EP64" s="419"/>
      <c r="EQ64" s="69"/>
      <c r="ER64" s="430" t="s">
        <v>160</v>
      </c>
      <c r="ES64" s="431"/>
      <c r="ET64" s="431"/>
      <c r="EU64" s="431"/>
      <c r="EV64" s="440"/>
      <c r="EW64" s="418" t="s">
        <v>235</v>
      </c>
      <c r="EX64" s="419"/>
      <c r="EY64" s="419"/>
      <c r="EZ64" s="419"/>
      <c r="FA64" s="441"/>
      <c r="FB64" s="430" t="s">
        <v>160</v>
      </c>
      <c r="FC64" s="431"/>
      <c r="FD64" s="431"/>
      <c r="FE64" s="431"/>
      <c r="FF64" s="440"/>
      <c r="FG64" s="418" t="s">
        <v>235</v>
      </c>
      <c r="FH64" s="419"/>
      <c r="FI64" s="419"/>
      <c r="FJ64" s="419"/>
      <c r="FK64" s="419"/>
      <c r="FL64" s="69"/>
      <c r="FM64" s="430" t="s">
        <v>160</v>
      </c>
      <c r="FN64" s="431"/>
      <c r="FO64" s="431"/>
      <c r="FP64" s="431"/>
      <c r="FQ64" s="440"/>
      <c r="FR64" s="418" t="s">
        <v>235</v>
      </c>
      <c r="FS64" s="419"/>
      <c r="FT64" s="419"/>
      <c r="FU64" s="419"/>
      <c r="FV64" s="441"/>
      <c r="FW64" s="430" t="s">
        <v>160</v>
      </c>
      <c r="FX64" s="431"/>
      <c r="FY64" s="431"/>
      <c r="FZ64" s="431"/>
      <c r="GA64" s="440"/>
      <c r="GB64" s="418" t="s">
        <v>235</v>
      </c>
      <c r="GC64" s="419"/>
      <c r="GD64" s="419"/>
      <c r="GE64" s="419"/>
      <c r="GF64" s="419"/>
      <c r="GG64" s="69"/>
      <c r="GH64" s="430" t="s">
        <v>160</v>
      </c>
      <c r="GI64" s="431"/>
      <c r="GJ64" s="431"/>
      <c r="GK64" s="431"/>
      <c r="GL64" s="440"/>
      <c r="GM64" s="418" t="s">
        <v>235</v>
      </c>
      <c r="GN64" s="419"/>
      <c r="GO64" s="419"/>
      <c r="GP64" s="419"/>
      <c r="GQ64" s="441"/>
      <c r="GR64" s="430" t="s">
        <v>160</v>
      </c>
      <c r="GS64" s="431"/>
      <c r="GT64" s="431"/>
      <c r="GU64" s="431"/>
      <c r="GV64" s="440"/>
      <c r="GW64" s="418" t="s">
        <v>235</v>
      </c>
      <c r="GX64" s="419"/>
      <c r="GY64" s="419"/>
      <c r="GZ64" s="419"/>
      <c r="HA64" s="419"/>
      <c r="HB64" s="69"/>
    </row>
    <row r="65" spans="1:210" s="83" customFormat="1" ht="13.5">
      <c r="A65" s="438"/>
      <c r="B65" s="438"/>
      <c r="C65" s="438"/>
      <c r="D65" s="438"/>
      <c r="E65" s="438"/>
      <c r="F65" s="438"/>
      <c r="G65" s="438"/>
      <c r="H65" s="438"/>
      <c r="I65" s="438"/>
      <c r="J65" s="438"/>
      <c r="K65" s="438"/>
      <c r="L65" s="438"/>
      <c r="M65" s="438"/>
      <c r="N65" s="438"/>
      <c r="O65" s="438"/>
      <c r="P65" s="438"/>
      <c r="Q65" s="438"/>
      <c r="R65" s="438"/>
      <c r="S65" s="438"/>
      <c r="T65" s="438"/>
      <c r="U65" s="88"/>
      <c r="V65" s="438"/>
      <c r="W65" s="438"/>
      <c r="X65" s="438"/>
      <c r="Y65" s="438"/>
      <c r="Z65" s="438"/>
      <c r="AA65" s="438"/>
      <c r="AB65" s="438"/>
      <c r="AC65" s="438"/>
      <c r="AD65" s="438"/>
      <c r="AE65" s="438"/>
      <c r="AF65" s="438"/>
      <c r="AG65" s="438"/>
      <c r="AH65" s="438"/>
      <c r="AI65" s="438"/>
      <c r="AJ65" s="438"/>
      <c r="AK65" s="438"/>
      <c r="AL65" s="438"/>
      <c r="AM65" s="438"/>
      <c r="AN65" s="438"/>
      <c r="AO65" s="438"/>
      <c r="AP65" s="88"/>
      <c r="AQ65" s="438"/>
      <c r="AR65" s="438"/>
      <c r="AS65" s="438"/>
      <c r="AT65" s="438"/>
      <c r="AU65" s="438"/>
      <c r="AV65" s="438"/>
      <c r="AW65" s="438"/>
      <c r="AX65" s="438"/>
      <c r="AY65" s="438"/>
      <c r="AZ65" s="438"/>
      <c r="BA65" s="438"/>
      <c r="BB65" s="438"/>
      <c r="BC65" s="438"/>
      <c r="BD65" s="438"/>
      <c r="BE65" s="438"/>
      <c r="BF65" s="438"/>
      <c r="BG65" s="438"/>
      <c r="BH65" s="438"/>
      <c r="BI65" s="438"/>
      <c r="BJ65" s="438"/>
      <c r="BK65" s="88"/>
      <c r="BL65" s="438"/>
      <c r="BM65" s="438"/>
      <c r="BN65" s="438"/>
      <c r="BO65" s="438"/>
      <c r="BP65" s="438"/>
      <c r="BQ65" s="438"/>
      <c r="BR65" s="438"/>
      <c r="BS65" s="438"/>
      <c r="BT65" s="438"/>
      <c r="BU65" s="438"/>
      <c r="BV65" s="438"/>
      <c r="BW65" s="438"/>
      <c r="BX65" s="438"/>
      <c r="BY65" s="438"/>
      <c r="BZ65" s="438"/>
      <c r="CA65" s="438"/>
      <c r="CB65" s="438"/>
      <c r="CC65" s="438"/>
      <c r="CD65" s="438"/>
      <c r="CE65" s="438"/>
      <c r="CF65" s="88"/>
      <c r="CG65" s="438"/>
      <c r="CH65" s="438"/>
      <c r="CI65" s="438"/>
      <c r="CJ65" s="438"/>
      <c r="CK65" s="438"/>
      <c r="CL65" s="438"/>
      <c r="CM65" s="438"/>
      <c r="CN65" s="438"/>
      <c r="CO65" s="438"/>
      <c r="CP65" s="438"/>
      <c r="CQ65" s="438"/>
      <c r="CR65" s="438"/>
      <c r="CS65" s="438"/>
      <c r="CT65" s="438"/>
      <c r="CU65" s="438"/>
      <c r="CV65" s="438"/>
      <c r="CW65" s="438"/>
      <c r="CX65" s="438"/>
      <c r="CY65" s="438"/>
      <c r="CZ65" s="438"/>
      <c r="DA65" s="88"/>
      <c r="DB65" s="438"/>
      <c r="DC65" s="438"/>
      <c r="DD65" s="438"/>
      <c r="DE65" s="438"/>
      <c r="DF65" s="438"/>
      <c r="DG65" s="438"/>
      <c r="DH65" s="438"/>
      <c r="DI65" s="438"/>
      <c r="DJ65" s="438"/>
      <c r="DK65" s="438"/>
      <c r="DL65" s="438"/>
      <c r="DM65" s="438"/>
      <c r="DN65" s="438"/>
      <c r="DO65" s="438"/>
      <c r="DP65" s="438"/>
      <c r="DQ65" s="438"/>
      <c r="DR65" s="438"/>
      <c r="DS65" s="438"/>
      <c r="DT65" s="438"/>
      <c r="DU65" s="438"/>
      <c r="DV65" s="88"/>
      <c r="DW65" s="438"/>
      <c r="DX65" s="438"/>
      <c r="DY65" s="438"/>
      <c r="DZ65" s="438"/>
      <c r="EA65" s="438"/>
      <c r="EB65" s="438"/>
      <c r="EC65" s="438"/>
      <c r="ED65" s="438"/>
      <c r="EE65" s="438"/>
      <c r="EF65" s="438"/>
      <c r="EG65" s="438"/>
      <c r="EH65" s="438"/>
      <c r="EI65" s="438"/>
      <c r="EJ65" s="438"/>
      <c r="EK65" s="438"/>
      <c r="EL65" s="438"/>
      <c r="EM65" s="438"/>
      <c r="EN65" s="438"/>
      <c r="EO65" s="438"/>
      <c r="EP65" s="438"/>
      <c r="EQ65" s="88"/>
      <c r="ER65" s="438"/>
      <c r="ES65" s="438"/>
      <c r="ET65" s="438"/>
      <c r="EU65" s="438"/>
      <c r="EV65" s="438"/>
      <c r="EW65" s="438"/>
      <c r="EX65" s="438"/>
      <c r="EY65" s="438"/>
      <c r="EZ65" s="438"/>
      <c r="FA65" s="438"/>
      <c r="FB65" s="438"/>
      <c r="FC65" s="438"/>
      <c r="FD65" s="438"/>
      <c r="FE65" s="438"/>
      <c r="FF65" s="438"/>
      <c r="FG65" s="438"/>
      <c r="FH65" s="438"/>
      <c r="FI65" s="438"/>
      <c r="FJ65" s="438"/>
      <c r="FK65" s="438"/>
      <c r="FL65" s="88"/>
      <c r="FM65" s="438"/>
      <c r="FN65" s="438"/>
      <c r="FO65" s="438"/>
      <c r="FP65" s="438"/>
      <c r="FQ65" s="438"/>
      <c r="FR65" s="438"/>
      <c r="FS65" s="438"/>
      <c r="FT65" s="438"/>
      <c r="FU65" s="438"/>
      <c r="FV65" s="438"/>
      <c r="FW65" s="438"/>
      <c r="FX65" s="438"/>
      <c r="FY65" s="438"/>
      <c r="FZ65" s="438"/>
      <c r="GA65" s="438"/>
      <c r="GB65" s="438"/>
      <c r="GC65" s="438"/>
      <c r="GD65" s="438"/>
      <c r="GE65" s="438"/>
      <c r="GF65" s="438"/>
      <c r="GG65" s="88"/>
      <c r="GH65" s="438"/>
      <c r="GI65" s="438"/>
      <c r="GJ65" s="438"/>
      <c r="GK65" s="438"/>
      <c r="GL65" s="438"/>
      <c r="GM65" s="438"/>
      <c r="GN65" s="438"/>
      <c r="GO65" s="438"/>
      <c r="GP65" s="438"/>
      <c r="GQ65" s="438"/>
      <c r="GR65" s="438"/>
      <c r="GS65" s="438"/>
      <c r="GT65" s="438"/>
      <c r="GU65" s="438"/>
      <c r="GV65" s="438"/>
      <c r="GW65" s="438"/>
      <c r="GX65" s="438"/>
      <c r="GY65" s="438"/>
      <c r="GZ65" s="438"/>
      <c r="HA65" s="438"/>
      <c r="HB65" s="88"/>
    </row>
    <row r="66" spans="1:210" s="83" customFormat="1" ht="13.5">
      <c r="A66" s="439"/>
      <c r="B66" s="439"/>
      <c r="C66" s="439"/>
      <c r="D66" s="439"/>
      <c r="E66" s="439"/>
      <c r="F66" s="439"/>
      <c r="G66" s="439"/>
      <c r="H66" s="439"/>
      <c r="I66" s="439"/>
      <c r="J66" s="439"/>
      <c r="K66" s="439"/>
      <c r="L66" s="439"/>
      <c r="M66" s="439"/>
      <c r="N66" s="439"/>
      <c r="O66" s="439"/>
      <c r="P66" s="439"/>
      <c r="Q66" s="439"/>
      <c r="R66" s="439"/>
      <c r="S66" s="439"/>
      <c r="T66" s="439"/>
      <c r="U66" s="88"/>
      <c r="V66" s="439"/>
      <c r="W66" s="439"/>
      <c r="X66" s="439"/>
      <c r="Y66" s="439"/>
      <c r="Z66" s="439"/>
      <c r="AA66" s="439"/>
      <c r="AB66" s="439"/>
      <c r="AC66" s="439"/>
      <c r="AD66" s="439"/>
      <c r="AE66" s="439"/>
      <c r="AF66" s="439"/>
      <c r="AG66" s="439"/>
      <c r="AH66" s="439"/>
      <c r="AI66" s="439"/>
      <c r="AJ66" s="439"/>
      <c r="AK66" s="439"/>
      <c r="AL66" s="439"/>
      <c r="AM66" s="439"/>
      <c r="AN66" s="439"/>
      <c r="AO66" s="439"/>
      <c r="AP66" s="88"/>
      <c r="AQ66" s="439"/>
      <c r="AR66" s="439"/>
      <c r="AS66" s="439"/>
      <c r="AT66" s="439"/>
      <c r="AU66" s="439"/>
      <c r="AV66" s="439"/>
      <c r="AW66" s="439"/>
      <c r="AX66" s="439"/>
      <c r="AY66" s="439"/>
      <c r="AZ66" s="439"/>
      <c r="BA66" s="439"/>
      <c r="BB66" s="439"/>
      <c r="BC66" s="439"/>
      <c r="BD66" s="439"/>
      <c r="BE66" s="439"/>
      <c r="BF66" s="439"/>
      <c r="BG66" s="439"/>
      <c r="BH66" s="439"/>
      <c r="BI66" s="439"/>
      <c r="BJ66" s="439"/>
      <c r="BK66" s="88"/>
      <c r="BL66" s="439"/>
      <c r="BM66" s="439"/>
      <c r="BN66" s="439"/>
      <c r="BO66" s="439"/>
      <c r="BP66" s="439"/>
      <c r="BQ66" s="439"/>
      <c r="BR66" s="439"/>
      <c r="BS66" s="439"/>
      <c r="BT66" s="439"/>
      <c r="BU66" s="439"/>
      <c r="BV66" s="439"/>
      <c r="BW66" s="439"/>
      <c r="BX66" s="439"/>
      <c r="BY66" s="439"/>
      <c r="BZ66" s="439"/>
      <c r="CA66" s="439"/>
      <c r="CB66" s="439"/>
      <c r="CC66" s="439"/>
      <c r="CD66" s="439"/>
      <c r="CE66" s="439"/>
      <c r="CF66" s="88"/>
      <c r="CG66" s="439"/>
      <c r="CH66" s="439"/>
      <c r="CI66" s="439"/>
      <c r="CJ66" s="439"/>
      <c r="CK66" s="439"/>
      <c r="CL66" s="439"/>
      <c r="CM66" s="439"/>
      <c r="CN66" s="439"/>
      <c r="CO66" s="439"/>
      <c r="CP66" s="439"/>
      <c r="CQ66" s="439"/>
      <c r="CR66" s="439"/>
      <c r="CS66" s="439"/>
      <c r="CT66" s="439"/>
      <c r="CU66" s="439"/>
      <c r="CV66" s="439"/>
      <c r="CW66" s="439"/>
      <c r="CX66" s="439"/>
      <c r="CY66" s="439"/>
      <c r="CZ66" s="439"/>
      <c r="DA66" s="88"/>
      <c r="DB66" s="439"/>
      <c r="DC66" s="439"/>
      <c r="DD66" s="439"/>
      <c r="DE66" s="439"/>
      <c r="DF66" s="439"/>
      <c r="DG66" s="439"/>
      <c r="DH66" s="439"/>
      <c r="DI66" s="439"/>
      <c r="DJ66" s="439"/>
      <c r="DK66" s="439"/>
      <c r="DL66" s="439"/>
      <c r="DM66" s="439"/>
      <c r="DN66" s="439"/>
      <c r="DO66" s="439"/>
      <c r="DP66" s="439"/>
      <c r="DQ66" s="439"/>
      <c r="DR66" s="439"/>
      <c r="DS66" s="439"/>
      <c r="DT66" s="439"/>
      <c r="DU66" s="439"/>
      <c r="DV66" s="88"/>
      <c r="DW66" s="439"/>
      <c r="DX66" s="439"/>
      <c r="DY66" s="439"/>
      <c r="DZ66" s="439"/>
      <c r="EA66" s="439"/>
      <c r="EB66" s="439"/>
      <c r="EC66" s="439"/>
      <c r="ED66" s="439"/>
      <c r="EE66" s="439"/>
      <c r="EF66" s="439"/>
      <c r="EG66" s="439"/>
      <c r="EH66" s="439"/>
      <c r="EI66" s="439"/>
      <c r="EJ66" s="439"/>
      <c r="EK66" s="439"/>
      <c r="EL66" s="439"/>
      <c r="EM66" s="439"/>
      <c r="EN66" s="439"/>
      <c r="EO66" s="439"/>
      <c r="EP66" s="439"/>
      <c r="EQ66" s="88"/>
      <c r="ER66" s="439"/>
      <c r="ES66" s="439"/>
      <c r="ET66" s="439"/>
      <c r="EU66" s="439"/>
      <c r="EV66" s="439"/>
      <c r="EW66" s="439"/>
      <c r="EX66" s="439"/>
      <c r="EY66" s="439"/>
      <c r="EZ66" s="439"/>
      <c r="FA66" s="439"/>
      <c r="FB66" s="439"/>
      <c r="FC66" s="439"/>
      <c r="FD66" s="439"/>
      <c r="FE66" s="439"/>
      <c r="FF66" s="439"/>
      <c r="FG66" s="439"/>
      <c r="FH66" s="439"/>
      <c r="FI66" s="439"/>
      <c r="FJ66" s="439"/>
      <c r="FK66" s="439"/>
      <c r="FL66" s="88"/>
      <c r="FM66" s="439"/>
      <c r="FN66" s="439"/>
      <c r="FO66" s="439"/>
      <c r="FP66" s="439"/>
      <c r="FQ66" s="439"/>
      <c r="FR66" s="439"/>
      <c r="FS66" s="439"/>
      <c r="FT66" s="439"/>
      <c r="FU66" s="439"/>
      <c r="FV66" s="439"/>
      <c r="FW66" s="439"/>
      <c r="FX66" s="439"/>
      <c r="FY66" s="439"/>
      <c r="FZ66" s="439"/>
      <c r="GA66" s="439"/>
      <c r="GB66" s="439"/>
      <c r="GC66" s="439"/>
      <c r="GD66" s="439"/>
      <c r="GE66" s="439"/>
      <c r="GF66" s="439"/>
      <c r="GG66" s="88"/>
      <c r="GH66" s="439"/>
      <c r="GI66" s="439"/>
      <c r="GJ66" s="439"/>
      <c r="GK66" s="439"/>
      <c r="GL66" s="439"/>
      <c r="GM66" s="439"/>
      <c r="GN66" s="439"/>
      <c r="GO66" s="439"/>
      <c r="GP66" s="439"/>
      <c r="GQ66" s="439"/>
      <c r="GR66" s="439"/>
      <c r="GS66" s="439"/>
      <c r="GT66" s="439"/>
      <c r="GU66" s="439"/>
      <c r="GV66" s="439"/>
      <c r="GW66" s="439"/>
      <c r="GX66" s="439"/>
      <c r="GY66" s="439"/>
      <c r="GZ66" s="439"/>
      <c r="HA66" s="439"/>
      <c r="HB66" s="88"/>
    </row>
    <row r="67" spans="1:210" s="83" customFormat="1" ht="24" customHeight="1">
      <c r="A67" s="434" t="s">
        <v>161</v>
      </c>
      <c r="B67" s="435"/>
      <c r="C67" s="435"/>
      <c r="D67" s="435"/>
      <c r="E67" s="435"/>
      <c r="F67" s="435"/>
      <c r="G67" s="436"/>
      <c r="H67" s="64"/>
      <c r="I67" s="437" t="s">
        <v>162</v>
      </c>
      <c r="J67" s="437"/>
      <c r="K67" s="437"/>
      <c r="L67" s="437"/>
      <c r="M67" s="437"/>
      <c r="N67" s="437"/>
      <c r="O67" s="437"/>
      <c r="P67" s="437"/>
      <c r="Q67" s="437"/>
      <c r="R67" s="437"/>
      <c r="S67" s="437"/>
      <c r="T67" s="437"/>
      <c r="U67" s="437"/>
      <c r="V67" s="434" t="s">
        <v>161</v>
      </c>
      <c r="W67" s="435"/>
      <c r="X67" s="435"/>
      <c r="Y67" s="435"/>
      <c r="Z67" s="435"/>
      <c r="AA67" s="435"/>
      <c r="AB67" s="436"/>
      <c r="AC67" s="64"/>
      <c r="AD67" s="437" t="s">
        <v>162</v>
      </c>
      <c r="AE67" s="437"/>
      <c r="AF67" s="437"/>
      <c r="AG67" s="437"/>
      <c r="AH67" s="437"/>
      <c r="AI67" s="437"/>
      <c r="AJ67" s="437"/>
      <c r="AK67" s="437"/>
      <c r="AL67" s="437"/>
      <c r="AM67" s="437"/>
      <c r="AN67" s="437"/>
      <c r="AO67" s="437"/>
      <c r="AP67" s="437"/>
      <c r="AQ67" s="434" t="s">
        <v>161</v>
      </c>
      <c r="AR67" s="435"/>
      <c r="AS67" s="435"/>
      <c r="AT67" s="435"/>
      <c r="AU67" s="435"/>
      <c r="AV67" s="435"/>
      <c r="AW67" s="436"/>
      <c r="AX67" s="64"/>
      <c r="AY67" s="437" t="s">
        <v>162</v>
      </c>
      <c r="AZ67" s="437"/>
      <c r="BA67" s="437"/>
      <c r="BB67" s="437"/>
      <c r="BC67" s="437"/>
      <c r="BD67" s="437"/>
      <c r="BE67" s="437"/>
      <c r="BF67" s="437"/>
      <c r="BG67" s="437"/>
      <c r="BH67" s="437"/>
      <c r="BI67" s="437"/>
      <c r="BJ67" s="437"/>
      <c r="BK67" s="437"/>
      <c r="BL67" s="434" t="s">
        <v>161</v>
      </c>
      <c r="BM67" s="435"/>
      <c r="BN67" s="435"/>
      <c r="BO67" s="435"/>
      <c r="BP67" s="435"/>
      <c r="BQ67" s="435"/>
      <c r="BR67" s="436"/>
      <c r="BS67" s="64"/>
      <c r="BT67" s="437" t="s">
        <v>162</v>
      </c>
      <c r="BU67" s="437"/>
      <c r="BV67" s="437"/>
      <c r="BW67" s="437"/>
      <c r="BX67" s="437"/>
      <c r="BY67" s="437"/>
      <c r="BZ67" s="437"/>
      <c r="CA67" s="437"/>
      <c r="CB67" s="437"/>
      <c r="CC67" s="437"/>
      <c r="CD67" s="437"/>
      <c r="CE67" s="437"/>
      <c r="CF67" s="437"/>
      <c r="CG67" s="434" t="s">
        <v>161</v>
      </c>
      <c r="CH67" s="435"/>
      <c r="CI67" s="435"/>
      <c r="CJ67" s="435"/>
      <c r="CK67" s="435"/>
      <c r="CL67" s="435"/>
      <c r="CM67" s="436"/>
      <c r="CN67" s="64"/>
      <c r="CO67" s="437" t="s">
        <v>162</v>
      </c>
      <c r="CP67" s="437"/>
      <c r="CQ67" s="437"/>
      <c r="CR67" s="437"/>
      <c r="CS67" s="437"/>
      <c r="CT67" s="437"/>
      <c r="CU67" s="437"/>
      <c r="CV67" s="437"/>
      <c r="CW67" s="437"/>
      <c r="CX67" s="437"/>
      <c r="CY67" s="437"/>
      <c r="CZ67" s="437"/>
      <c r="DA67" s="437"/>
      <c r="DB67" s="434" t="s">
        <v>161</v>
      </c>
      <c r="DC67" s="435"/>
      <c r="DD67" s="435"/>
      <c r="DE67" s="435"/>
      <c r="DF67" s="435"/>
      <c r="DG67" s="435"/>
      <c r="DH67" s="436"/>
      <c r="DI67" s="64"/>
      <c r="DJ67" s="437" t="s">
        <v>162</v>
      </c>
      <c r="DK67" s="437"/>
      <c r="DL67" s="437"/>
      <c r="DM67" s="437"/>
      <c r="DN67" s="437"/>
      <c r="DO67" s="437"/>
      <c r="DP67" s="437"/>
      <c r="DQ67" s="437"/>
      <c r="DR67" s="437"/>
      <c r="DS67" s="437"/>
      <c r="DT67" s="437"/>
      <c r="DU67" s="437"/>
      <c r="DV67" s="437"/>
      <c r="DW67" s="434" t="s">
        <v>161</v>
      </c>
      <c r="DX67" s="435"/>
      <c r="DY67" s="435"/>
      <c r="DZ67" s="435"/>
      <c r="EA67" s="435"/>
      <c r="EB67" s="435"/>
      <c r="EC67" s="436"/>
      <c r="ED67" s="64"/>
      <c r="EE67" s="437" t="s">
        <v>162</v>
      </c>
      <c r="EF67" s="437"/>
      <c r="EG67" s="437"/>
      <c r="EH67" s="437"/>
      <c r="EI67" s="437"/>
      <c r="EJ67" s="437"/>
      <c r="EK67" s="437"/>
      <c r="EL67" s="437"/>
      <c r="EM67" s="437"/>
      <c r="EN67" s="437"/>
      <c r="EO67" s="437"/>
      <c r="EP67" s="437"/>
      <c r="EQ67" s="437"/>
      <c r="ER67" s="434" t="s">
        <v>161</v>
      </c>
      <c r="ES67" s="435"/>
      <c r="ET67" s="435"/>
      <c r="EU67" s="435"/>
      <c r="EV67" s="435"/>
      <c r="EW67" s="435"/>
      <c r="EX67" s="436"/>
      <c r="EY67" s="64"/>
      <c r="EZ67" s="437" t="s">
        <v>162</v>
      </c>
      <c r="FA67" s="437"/>
      <c r="FB67" s="437"/>
      <c r="FC67" s="437"/>
      <c r="FD67" s="437"/>
      <c r="FE67" s="437"/>
      <c r="FF67" s="437"/>
      <c r="FG67" s="437"/>
      <c r="FH67" s="437"/>
      <c r="FI67" s="437"/>
      <c r="FJ67" s="437"/>
      <c r="FK67" s="437"/>
      <c r="FL67" s="437"/>
      <c r="FM67" s="434" t="s">
        <v>161</v>
      </c>
      <c r="FN67" s="435"/>
      <c r="FO67" s="435"/>
      <c r="FP67" s="435"/>
      <c r="FQ67" s="435"/>
      <c r="FR67" s="435"/>
      <c r="FS67" s="436"/>
      <c r="FT67" s="64"/>
      <c r="FU67" s="437" t="s">
        <v>162</v>
      </c>
      <c r="FV67" s="437"/>
      <c r="FW67" s="437"/>
      <c r="FX67" s="437"/>
      <c r="FY67" s="437"/>
      <c r="FZ67" s="437"/>
      <c r="GA67" s="437"/>
      <c r="GB67" s="437"/>
      <c r="GC67" s="437"/>
      <c r="GD67" s="437"/>
      <c r="GE67" s="437"/>
      <c r="GF67" s="437"/>
      <c r="GG67" s="437"/>
      <c r="GH67" s="434" t="s">
        <v>161</v>
      </c>
      <c r="GI67" s="435"/>
      <c r="GJ67" s="435"/>
      <c r="GK67" s="435"/>
      <c r="GL67" s="435"/>
      <c r="GM67" s="435"/>
      <c r="GN67" s="436"/>
      <c r="GO67" s="64"/>
      <c r="GP67" s="437" t="s">
        <v>162</v>
      </c>
      <c r="GQ67" s="437"/>
      <c r="GR67" s="437"/>
      <c r="GS67" s="437"/>
      <c r="GT67" s="437"/>
      <c r="GU67" s="437"/>
      <c r="GV67" s="437"/>
      <c r="GW67" s="437"/>
      <c r="GX67" s="437"/>
      <c r="GY67" s="437"/>
      <c r="GZ67" s="437"/>
      <c r="HA67" s="437"/>
      <c r="HB67" s="437"/>
    </row>
    <row r="68" spans="1:210" s="83" customFormat="1" ht="45" customHeight="1">
      <c r="A68" s="452"/>
      <c r="B68" s="366"/>
      <c r="C68" s="366"/>
      <c r="D68" s="366"/>
      <c r="E68" s="366"/>
      <c r="F68" s="366"/>
      <c r="G68" s="367"/>
      <c r="H68" s="65"/>
      <c r="I68" s="360" t="s">
        <v>163</v>
      </c>
      <c r="J68" s="361"/>
      <c r="K68" s="361"/>
      <c r="L68" s="361"/>
      <c r="M68" s="361"/>
      <c r="N68" s="361"/>
      <c r="O68" s="361"/>
      <c r="P68" s="361"/>
      <c r="Q68" s="361"/>
      <c r="R68" s="361"/>
      <c r="S68" s="361"/>
      <c r="T68" s="361"/>
      <c r="U68" s="453"/>
      <c r="V68" s="452"/>
      <c r="W68" s="366"/>
      <c r="X68" s="366"/>
      <c r="Y68" s="366"/>
      <c r="Z68" s="366"/>
      <c r="AA68" s="366"/>
      <c r="AB68" s="367"/>
      <c r="AC68" s="65"/>
      <c r="AD68" s="360" t="s">
        <v>163</v>
      </c>
      <c r="AE68" s="361"/>
      <c r="AF68" s="361"/>
      <c r="AG68" s="361"/>
      <c r="AH68" s="361"/>
      <c r="AI68" s="361"/>
      <c r="AJ68" s="361"/>
      <c r="AK68" s="361"/>
      <c r="AL68" s="361"/>
      <c r="AM68" s="361"/>
      <c r="AN68" s="361"/>
      <c r="AO68" s="361"/>
      <c r="AP68" s="453"/>
      <c r="AQ68" s="452"/>
      <c r="AR68" s="366"/>
      <c r="AS68" s="366"/>
      <c r="AT68" s="366"/>
      <c r="AU68" s="366"/>
      <c r="AV68" s="366"/>
      <c r="AW68" s="367"/>
      <c r="AX68" s="65"/>
      <c r="AY68" s="360" t="s">
        <v>163</v>
      </c>
      <c r="AZ68" s="361"/>
      <c r="BA68" s="361"/>
      <c r="BB68" s="361"/>
      <c r="BC68" s="361"/>
      <c r="BD68" s="361"/>
      <c r="BE68" s="361"/>
      <c r="BF68" s="361"/>
      <c r="BG68" s="361"/>
      <c r="BH68" s="361"/>
      <c r="BI68" s="361"/>
      <c r="BJ68" s="361"/>
      <c r="BK68" s="453"/>
      <c r="BL68" s="452"/>
      <c r="BM68" s="366"/>
      <c r="BN68" s="366"/>
      <c r="BO68" s="366"/>
      <c r="BP68" s="366"/>
      <c r="BQ68" s="366"/>
      <c r="BR68" s="367"/>
      <c r="BS68" s="65"/>
      <c r="BT68" s="360" t="s">
        <v>163</v>
      </c>
      <c r="BU68" s="361"/>
      <c r="BV68" s="361"/>
      <c r="BW68" s="361"/>
      <c r="BX68" s="361"/>
      <c r="BY68" s="361"/>
      <c r="BZ68" s="361"/>
      <c r="CA68" s="361"/>
      <c r="CB68" s="361"/>
      <c r="CC68" s="361"/>
      <c r="CD68" s="361"/>
      <c r="CE68" s="361"/>
      <c r="CF68" s="453"/>
      <c r="CG68" s="452"/>
      <c r="CH68" s="366"/>
      <c r="CI68" s="366"/>
      <c r="CJ68" s="366"/>
      <c r="CK68" s="366"/>
      <c r="CL68" s="366"/>
      <c r="CM68" s="367"/>
      <c r="CN68" s="65"/>
      <c r="CO68" s="360" t="s">
        <v>163</v>
      </c>
      <c r="CP68" s="361"/>
      <c r="CQ68" s="361"/>
      <c r="CR68" s="361"/>
      <c r="CS68" s="361"/>
      <c r="CT68" s="361"/>
      <c r="CU68" s="361"/>
      <c r="CV68" s="361"/>
      <c r="CW68" s="361"/>
      <c r="CX68" s="361"/>
      <c r="CY68" s="361"/>
      <c r="CZ68" s="361"/>
      <c r="DA68" s="453"/>
      <c r="DB68" s="452"/>
      <c r="DC68" s="366"/>
      <c r="DD68" s="366"/>
      <c r="DE68" s="366"/>
      <c r="DF68" s="366"/>
      <c r="DG68" s="366"/>
      <c r="DH68" s="367"/>
      <c r="DI68" s="65"/>
      <c r="DJ68" s="360" t="s">
        <v>163</v>
      </c>
      <c r="DK68" s="361"/>
      <c r="DL68" s="361"/>
      <c r="DM68" s="361"/>
      <c r="DN68" s="361"/>
      <c r="DO68" s="361"/>
      <c r="DP68" s="361"/>
      <c r="DQ68" s="361"/>
      <c r="DR68" s="361"/>
      <c r="DS68" s="361"/>
      <c r="DT68" s="361"/>
      <c r="DU68" s="361"/>
      <c r="DV68" s="453"/>
      <c r="DW68" s="452"/>
      <c r="DX68" s="366"/>
      <c r="DY68" s="366"/>
      <c r="DZ68" s="366"/>
      <c r="EA68" s="366"/>
      <c r="EB68" s="366"/>
      <c r="EC68" s="367"/>
      <c r="ED68" s="65"/>
      <c r="EE68" s="360" t="s">
        <v>163</v>
      </c>
      <c r="EF68" s="361"/>
      <c r="EG68" s="361"/>
      <c r="EH68" s="361"/>
      <c r="EI68" s="361"/>
      <c r="EJ68" s="361"/>
      <c r="EK68" s="361"/>
      <c r="EL68" s="361"/>
      <c r="EM68" s="361"/>
      <c r="EN68" s="361"/>
      <c r="EO68" s="361"/>
      <c r="EP68" s="361"/>
      <c r="EQ68" s="453"/>
      <c r="ER68" s="452"/>
      <c r="ES68" s="366"/>
      <c r="ET68" s="366"/>
      <c r="EU68" s="366"/>
      <c r="EV68" s="366"/>
      <c r="EW68" s="366"/>
      <c r="EX68" s="367"/>
      <c r="EY68" s="65"/>
      <c r="EZ68" s="360" t="s">
        <v>163</v>
      </c>
      <c r="FA68" s="361"/>
      <c r="FB68" s="361"/>
      <c r="FC68" s="361"/>
      <c r="FD68" s="361"/>
      <c r="FE68" s="361"/>
      <c r="FF68" s="361"/>
      <c r="FG68" s="361"/>
      <c r="FH68" s="361"/>
      <c r="FI68" s="361"/>
      <c r="FJ68" s="361"/>
      <c r="FK68" s="361"/>
      <c r="FL68" s="453"/>
      <c r="FM68" s="452"/>
      <c r="FN68" s="366"/>
      <c r="FO68" s="366"/>
      <c r="FP68" s="366"/>
      <c r="FQ68" s="366"/>
      <c r="FR68" s="366"/>
      <c r="FS68" s="367"/>
      <c r="FT68" s="65"/>
      <c r="FU68" s="360" t="s">
        <v>163</v>
      </c>
      <c r="FV68" s="361"/>
      <c r="FW68" s="361"/>
      <c r="FX68" s="361"/>
      <c r="FY68" s="361"/>
      <c r="FZ68" s="361"/>
      <c r="GA68" s="361"/>
      <c r="GB68" s="361"/>
      <c r="GC68" s="361"/>
      <c r="GD68" s="361"/>
      <c r="GE68" s="361"/>
      <c r="GF68" s="361"/>
      <c r="GG68" s="453"/>
      <c r="GH68" s="452"/>
      <c r="GI68" s="366"/>
      <c r="GJ68" s="366"/>
      <c r="GK68" s="366"/>
      <c r="GL68" s="366"/>
      <c r="GM68" s="366"/>
      <c r="GN68" s="367"/>
      <c r="GO68" s="65"/>
      <c r="GP68" s="360" t="s">
        <v>163</v>
      </c>
      <c r="GQ68" s="361"/>
      <c r="GR68" s="361"/>
      <c r="GS68" s="361"/>
      <c r="GT68" s="361"/>
      <c r="GU68" s="361"/>
      <c r="GV68" s="361"/>
      <c r="GW68" s="361"/>
      <c r="GX68" s="361"/>
      <c r="GY68" s="361"/>
      <c r="GZ68" s="361"/>
      <c r="HA68" s="361"/>
      <c r="HB68" s="453"/>
    </row>
    <row r="69" spans="1:210" s="83" customFormat="1" ht="45" customHeight="1">
      <c r="A69" s="452"/>
      <c r="B69" s="366"/>
      <c r="C69" s="366"/>
      <c r="D69" s="366"/>
      <c r="E69" s="366"/>
      <c r="F69" s="366"/>
      <c r="G69" s="367"/>
      <c r="H69" s="65"/>
      <c r="I69" s="360" t="s">
        <v>164</v>
      </c>
      <c r="J69" s="361"/>
      <c r="K69" s="361"/>
      <c r="L69" s="361"/>
      <c r="M69" s="361"/>
      <c r="N69" s="361"/>
      <c r="O69" s="361"/>
      <c r="P69" s="361"/>
      <c r="Q69" s="361"/>
      <c r="R69" s="361"/>
      <c r="S69" s="361"/>
      <c r="T69" s="361"/>
      <c r="U69" s="453"/>
      <c r="V69" s="452"/>
      <c r="W69" s="366"/>
      <c r="X69" s="366"/>
      <c r="Y69" s="366"/>
      <c r="Z69" s="366"/>
      <c r="AA69" s="366"/>
      <c r="AB69" s="367"/>
      <c r="AC69" s="65"/>
      <c r="AD69" s="360" t="s">
        <v>164</v>
      </c>
      <c r="AE69" s="361"/>
      <c r="AF69" s="361"/>
      <c r="AG69" s="361"/>
      <c r="AH69" s="361"/>
      <c r="AI69" s="361"/>
      <c r="AJ69" s="361"/>
      <c r="AK69" s="361"/>
      <c r="AL69" s="361"/>
      <c r="AM69" s="361"/>
      <c r="AN69" s="361"/>
      <c r="AO69" s="361"/>
      <c r="AP69" s="453"/>
      <c r="AQ69" s="452"/>
      <c r="AR69" s="366"/>
      <c r="AS69" s="366"/>
      <c r="AT69" s="366"/>
      <c r="AU69" s="366"/>
      <c r="AV69" s="366"/>
      <c r="AW69" s="367"/>
      <c r="AX69" s="65"/>
      <c r="AY69" s="360" t="s">
        <v>164</v>
      </c>
      <c r="AZ69" s="361"/>
      <c r="BA69" s="361"/>
      <c r="BB69" s="361"/>
      <c r="BC69" s="361"/>
      <c r="BD69" s="361"/>
      <c r="BE69" s="361"/>
      <c r="BF69" s="361"/>
      <c r="BG69" s="361"/>
      <c r="BH69" s="361"/>
      <c r="BI69" s="361"/>
      <c r="BJ69" s="361"/>
      <c r="BK69" s="453"/>
      <c r="BL69" s="452"/>
      <c r="BM69" s="366"/>
      <c r="BN69" s="366"/>
      <c r="BO69" s="366"/>
      <c r="BP69" s="366"/>
      <c r="BQ69" s="366"/>
      <c r="BR69" s="367"/>
      <c r="BS69" s="65"/>
      <c r="BT69" s="360" t="s">
        <v>164</v>
      </c>
      <c r="BU69" s="361"/>
      <c r="BV69" s="361"/>
      <c r="BW69" s="361"/>
      <c r="BX69" s="361"/>
      <c r="BY69" s="361"/>
      <c r="BZ69" s="361"/>
      <c r="CA69" s="361"/>
      <c r="CB69" s="361"/>
      <c r="CC69" s="361"/>
      <c r="CD69" s="361"/>
      <c r="CE69" s="361"/>
      <c r="CF69" s="453"/>
      <c r="CG69" s="452"/>
      <c r="CH69" s="366"/>
      <c r="CI69" s="366"/>
      <c r="CJ69" s="366"/>
      <c r="CK69" s="366"/>
      <c r="CL69" s="366"/>
      <c r="CM69" s="367"/>
      <c r="CN69" s="65"/>
      <c r="CO69" s="360" t="s">
        <v>164</v>
      </c>
      <c r="CP69" s="361"/>
      <c r="CQ69" s="361"/>
      <c r="CR69" s="361"/>
      <c r="CS69" s="361"/>
      <c r="CT69" s="361"/>
      <c r="CU69" s="361"/>
      <c r="CV69" s="361"/>
      <c r="CW69" s="361"/>
      <c r="CX69" s="361"/>
      <c r="CY69" s="361"/>
      <c r="CZ69" s="361"/>
      <c r="DA69" s="453"/>
      <c r="DB69" s="452"/>
      <c r="DC69" s="366"/>
      <c r="DD69" s="366"/>
      <c r="DE69" s="366"/>
      <c r="DF69" s="366"/>
      <c r="DG69" s="366"/>
      <c r="DH69" s="367"/>
      <c r="DI69" s="65"/>
      <c r="DJ69" s="360" t="s">
        <v>164</v>
      </c>
      <c r="DK69" s="361"/>
      <c r="DL69" s="361"/>
      <c r="DM69" s="361"/>
      <c r="DN69" s="361"/>
      <c r="DO69" s="361"/>
      <c r="DP69" s="361"/>
      <c r="DQ69" s="361"/>
      <c r="DR69" s="361"/>
      <c r="DS69" s="361"/>
      <c r="DT69" s="361"/>
      <c r="DU69" s="361"/>
      <c r="DV69" s="453"/>
      <c r="DW69" s="452"/>
      <c r="DX69" s="366"/>
      <c r="DY69" s="366"/>
      <c r="DZ69" s="366"/>
      <c r="EA69" s="366"/>
      <c r="EB69" s="366"/>
      <c r="EC69" s="367"/>
      <c r="ED69" s="65"/>
      <c r="EE69" s="360" t="s">
        <v>164</v>
      </c>
      <c r="EF69" s="361"/>
      <c r="EG69" s="361"/>
      <c r="EH69" s="361"/>
      <c r="EI69" s="361"/>
      <c r="EJ69" s="361"/>
      <c r="EK69" s="361"/>
      <c r="EL69" s="361"/>
      <c r="EM69" s="361"/>
      <c r="EN69" s="361"/>
      <c r="EO69" s="361"/>
      <c r="EP69" s="361"/>
      <c r="EQ69" s="453"/>
      <c r="ER69" s="452"/>
      <c r="ES69" s="366"/>
      <c r="ET69" s="366"/>
      <c r="EU69" s="366"/>
      <c r="EV69" s="366"/>
      <c r="EW69" s="366"/>
      <c r="EX69" s="367"/>
      <c r="EY69" s="65"/>
      <c r="EZ69" s="360" t="s">
        <v>164</v>
      </c>
      <c r="FA69" s="361"/>
      <c r="FB69" s="361"/>
      <c r="FC69" s="361"/>
      <c r="FD69" s="361"/>
      <c r="FE69" s="361"/>
      <c r="FF69" s="361"/>
      <c r="FG69" s="361"/>
      <c r="FH69" s="361"/>
      <c r="FI69" s="361"/>
      <c r="FJ69" s="361"/>
      <c r="FK69" s="361"/>
      <c r="FL69" s="453"/>
      <c r="FM69" s="452"/>
      <c r="FN69" s="366"/>
      <c r="FO69" s="366"/>
      <c r="FP69" s="366"/>
      <c r="FQ69" s="366"/>
      <c r="FR69" s="366"/>
      <c r="FS69" s="367"/>
      <c r="FT69" s="65"/>
      <c r="FU69" s="360" t="s">
        <v>164</v>
      </c>
      <c r="FV69" s="361"/>
      <c r="FW69" s="361"/>
      <c r="FX69" s="361"/>
      <c r="FY69" s="361"/>
      <c r="FZ69" s="361"/>
      <c r="GA69" s="361"/>
      <c r="GB69" s="361"/>
      <c r="GC69" s="361"/>
      <c r="GD69" s="361"/>
      <c r="GE69" s="361"/>
      <c r="GF69" s="361"/>
      <c r="GG69" s="453"/>
      <c r="GH69" s="452"/>
      <c r="GI69" s="366"/>
      <c r="GJ69" s="366"/>
      <c r="GK69" s="366"/>
      <c r="GL69" s="366"/>
      <c r="GM69" s="366"/>
      <c r="GN69" s="367"/>
      <c r="GO69" s="65"/>
      <c r="GP69" s="360" t="s">
        <v>164</v>
      </c>
      <c r="GQ69" s="361"/>
      <c r="GR69" s="361"/>
      <c r="GS69" s="361"/>
      <c r="GT69" s="361"/>
      <c r="GU69" s="361"/>
      <c r="GV69" s="361"/>
      <c r="GW69" s="361"/>
      <c r="GX69" s="361"/>
      <c r="GY69" s="361"/>
      <c r="GZ69" s="361"/>
      <c r="HA69" s="361"/>
      <c r="HB69" s="453"/>
    </row>
    <row r="70" spans="1:210" s="83" customFormat="1" ht="26.25" customHeight="1">
      <c r="A70" s="452"/>
      <c r="B70" s="366"/>
      <c r="C70" s="366"/>
      <c r="D70" s="366"/>
      <c r="E70" s="366"/>
      <c r="F70" s="366"/>
      <c r="G70" s="367"/>
      <c r="H70" s="65"/>
      <c r="I70" s="452" t="s">
        <v>237</v>
      </c>
      <c r="J70" s="366"/>
      <c r="K70" s="366"/>
      <c r="L70" s="366"/>
      <c r="M70" s="366"/>
      <c r="N70" s="366"/>
      <c r="O70" s="366"/>
      <c r="P70" s="366"/>
      <c r="Q70" s="366"/>
      <c r="R70" s="366"/>
      <c r="S70" s="366"/>
      <c r="T70" s="366"/>
      <c r="U70" s="367"/>
      <c r="V70" s="452"/>
      <c r="W70" s="366"/>
      <c r="X70" s="366"/>
      <c r="Y70" s="366"/>
      <c r="Z70" s="366"/>
      <c r="AA70" s="366"/>
      <c r="AB70" s="367"/>
      <c r="AC70" s="65"/>
      <c r="AD70" s="452" t="s">
        <v>237</v>
      </c>
      <c r="AE70" s="366"/>
      <c r="AF70" s="366"/>
      <c r="AG70" s="366"/>
      <c r="AH70" s="366"/>
      <c r="AI70" s="366"/>
      <c r="AJ70" s="366"/>
      <c r="AK70" s="366"/>
      <c r="AL70" s="366"/>
      <c r="AM70" s="366"/>
      <c r="AN70" s="366"/>
      <c r="AO70" s="366"/>
      <c r="AP70" s="367"/>
      <c r="AQ70" s="452"/>
      <c r="AR70" s="366"/>
      <c r="AS70" s="366"/>
      <c r="AT70" s="366"/>
      <c r="AU70" s="366"/>
      <c r="AV70" s="366"/>
      <c r="AW70" s="367"/>
      <c r="AX70" s="65"/>
      <c r="AY70" s="452" t="s">
        <v>237</v>
      </c>
      <c r="AZ70" s="366"/>
      <c r="BA70" s="366"/>
      <c r="BB70" s="366"/>
      <c r="BC70" s="366"/>
      <c r="BD70" s="366"/>
      <c r="BE70" s="366"/>
      <c r="BF70" s="366"/>
      <c r="BG70" s="366"/>
      <c r="BH70" s="366"/>
      <c r="BI70" s="366"/>
      <c r="BJ70" s="366"/>
      <c r="BK70" s="367"/>
      <c r="BL70" s="452"/>
      <c r="BM70" s="366"/>
      <c r="BN70" s="366"/>
      <c r="BO70" s="366"/>
      <c r="BP70" s="366"/>
      <c r="BQ70" s="366"/>
      <c r="BR70" s="367"/>
      <c r="BS70" s="65"/>
      <c r="BT70" s="452" t="s">
        <v>237</v>
      </c>
      <c r="BU70" s="366"/>
      <c r="BV70" s="366"/>
      <c r="BW70" s="366"/>
      <c r="BX70" s="366"/>
      <c r="BY70" s="366"/>
      <c r="BZ70" s="366"/>
      <c r="CA70" s="366"/>
      <c r="CB70" s="366"/>
      <c r="CC70" s="366"/>
      <c r="CD70" s="366"/>
      <c r="CE70" s="366"/>
      <c r="CF70" s="367"/>
      <c r="CG70" s="452"/>
      <c r="CH70" s="366"/>
      <c r="CI70" s="366"/>
      <c r="CJ70" s="366"/>
      <c r="CK70" s="366"/>
      <c r="CL70" s="366"/>
      <c r="CM70" s="367"/>
      <c r="CN70" s="65"/>
      <c r="CO70" s="452" t="s">
        <v>237</v>
      </c>
      <c r="CP70" s="366"/>
      <c r="CQ70" s="366"/>
      <c r="CR70" s="366"/>
      <c r="CS70" s="366"/>
      <c r="CT70" s="366"/>
      <c r="CU70" s="366"/>
      <c r="CV70" s="366"/>
      <c r="CW70" s="366"/>
      <c r="CX70" s="366"/>
      <c r="CY70" s="366"/>
      <c r="CZ70" s="366"/>
      <c r="DA70" s="367"/>
      <c r="DB70" s="452"/>
      <c r="DC70" s="366"/>
      <c r="DD70" s="366"/>
      <c r="DE70" s="366"/>
      <c r="DF70" s="366"/>
      <c r="DG70" s="366"/>
      <c r="DH70" s="367"/>
      <c r="DI70" s="65"/>
      <c r="DJ70" s="452" t="s">
        <v>237</v>
      </c>
      <c r="DK70" s="366"/>
      <c r="DL70" s="366"/>
      <c r="DM70" s="366"/>
      <c r="DN70" s="366"/>
      <c r="DO70" s="366"/>
      <c r="DP70" s="366"/>
      <c r="DQ70" s="366"/>
      <c r="DR70" s="366"/>
      <c r="DS70" s="366"/>
      <c r="DT70" s="366"/>
      <c r="DU70" s="366"/>
      <c r="DV70" s="367"/>
      <c r="DW70" s="452"/>
      <c r="DX70" s="366"/>
      <c r="DY70" s="366"/>
      <c r="DZ70" s="366"/>
      <c r="EA70" s="366"/>
      <c r="EB70" s="366"/>
      <c r="EC70" s="367"/>
      <c r="ED70" s="65"/>
      <c r="EE70" s="452" t="s">
        <v>237</v>
      </c>
      <c r="EF70" s="366"/>
      <c r="EG70" s="366"/>
      <c r="EH70" s="366"/>
      <c r="EI70" s="366"/>
      <c r="EJ70" s="366"/>
      <c r="EK70" s="366"/>
      <c r="EL70" s="366"/>
      <c r="EM70" s="366"/>
      <c r="EN70" s="366"/>
      <c r="EO70" s="366"/>
      <c r="EP70" s="366"/>
      <c r="EQ70" s="367"/>
      <c r="ER70" s="452"/>
      <c r="ES70" s="366"/>
      <c r="ET70" s="366"/>
      <c r="EU70" s="366"/>
      <c r="EV70" s="366"/>
      <c r="EW70" s="366"/>
      <c r="EX70" s="367"/>
      <c r="EY70" s="65"/>
      <c r="EZ70" s="452" t="s">
        <v>237</v>
      </c>
      <c r="FA70" s="366"/>
      <c r="FB70" s="366"/>
      <c r="FC70" s="366"/>
      <c r="FD70" s="366"/>
      <c r="FE70" s="366"/>
      <c r="FF70" s="366"/>
      <c r="FG70" s="366"/>
      <c r="FH70" s="366"/>
      <c r="FI70" s="366"/>
      <c r="FJ70" s="366"/>
      <c r="FK70" s="366"/>
      <c r="FL70" s="367"/>
      <c r="FM70" s="452"/>
      <c r="FN70" s="366"/>
      <c r="FO70" s="366"/>
      <c r="FP70" s="366"/>
      <c r="FQ70" s="366"/>
      <c r="FR70" s="366"/>
      <c r="FS70" s="367"/>
      <c r="FT70" s="65"/>
      <c r="FU70" s="452" t="s">
        <v>237</v>
      </c>
      <c r="FV70" s="366"/>
      <c r="FW70" s="366"/>
      <c r="FX70" s="366"/>
      <c r="FY70" s="366"/>
      <c r="FZ70" s="366"/>
      <c r="GA70" s="366"/>
      <c r="GB70" s="366"/>
      <c r="GC70" s="366"/>
      <c r="GD70" s="366"/>
      <c r="GE70" s="366"/>
      <c r="GF70" s="366"/>
      <c r="GG70" s="367"/>
      <c r="GH70" s="452"/>
      <c r="GI70" s="366"/>
      <c r="GJ70" s="366"/>
      <c r="GK70" s="366"/>
      <c r="GL70" s="366"/>
      <c r="GM70" s="366"/>
      <c r="GN70" s="367"/>
      <c r="GO70" s="65"/>
      <c r="GP70" s="452" t="s">
        <v>237</v>
      </c>
      <c r="GQ70" s="366"/>
      <c r="GR70" s="366"/>
      <c r="GS70" s="366"/>
      <c r="GT70" s="366"/>
      <c r="GU70" s="366"/>
      <c r="GV70" s="366"/>
      <c r="GW70" s="366"/>
      <c r="GX70" s="366"/>
      <c r="GY70" s="366"/>
      <c r="GZ70" s="366"/>
      <c r="HA70" s="366"/>
      <c r="HB70" s="367"/>
    </row>
    <row r="71" spans="1:210" s="83" customFormat="1" ht="36.75" customHeight="1">
      <c r="A71" s="452"/>
      <c r="B71" s="366"/>
      <c r="C71" s="366"/>
      <c r="D71" s="366"/>
      <c r="E71" s="366"/>
      <c r="F71" s="366"/>
      <c r="G71" s="367"/>
      <c r="H71" s="66"/>
      <c r="I71" s="449" t="s">
        <v>200</v>
      </c>
      <c r="J71" s="450"/>
      <c r="K71" s="450"/>
      <c r="L71" s="450"/>
      <c r="M71" s="450"/>
      <c r="N71" s="450"/>
      <c r="O71" s="450"/>
      <c r="P71" s="450"/>
      <c r="Q71" s="409"/>
      <c r="R71" s="409"/>
      <c r="S71" s="409"/>
      <c r="T71" s="409"/>
      <c r="U71" s="451"/>
      <c r="V71" s="452"/>
      <c r="W71" s="366"/>
      <c r="X71" s="366"/>
      <c r="Y71" s="366"/>
      <c r="Z71" s="366"/>
      <c r="AA71" s="366"/>
      <c r="AB71" s="367"/>
      <c r="AC71" s="66"/>
      <c r="AD71" s="449" t="s">
        <v>200</v>
      </c>
      <c r="AE71" s="450"/>
      <c r="AF71" s="450"/>
      <c r="AG71" s="450"/>
      <c r="AH71" s="450"/>
      <c r="AI71" s="450"/>
      <c r="AJ71" s="450"/>
      <c r="AK71" s="450"/>
      <c r="AL71" s="409"/>
      <c r="AM71" s="409"/>
      <c r="AN71" s="409"/>
      <c r="AO71" s="409"/>
      <c r="AP71" s="451"/>
      <c r="AQ71" s="452"/>
      <c r="AR71" s="366"/>
      <c r="AS71" s="366"/>
      <c r="AT71" s="366"/>
      <c r="AU71" s="366"/>
      <c r="AV71" s="366"/>
      <c r="AW71" s="367"/>
      <c r="AX71" s="66"/>
      <c r="AY71" s="449" t="s">
        <v>200</v>
      </c>
      <c r="AZ71" s="450"/>
      <c r="BA71" s="450"/>
      <c r="BB71" s="450"/>
      <c r="BC71" s="450"/>
      <c r="BD71" s="450"/>
      <c r="BE71" s="450"/>
      <c r="BF71" s="450"/>
      <c r="BG71" s="409"/>
      <c r="BH71" s="409"/>
      <c r="BI71" s="409"/>
      <c r="BJ71" s="409"/>
      <c r="BK71" s="451"/>
      <c r="BL71" s="452"/>
      <c r="BM71" s="366"/>
      <c r="BN71" s="366"/>
      <c r="BO71" s="366"/>
      <c r="BP71" s="366"/>
      <c r="BQ71" s="366"/>
      <c r="BR71" s="367"/>
      <c r="BS71" s="66"/>
      <c r="BT71" s="449" t="s">
        <v>200</v>
      </c>
      <c r="BU71" s="450"/>
      <c r="BV71" s="450"/>
      <c r="BW71" s="450"/>
      <c r="BX71" s="450"/>
      <c r="BY71" s="450"/>
      <c r="BZ71" s="450"/>
      <c r="CA71" s="450"/>
      <c r="CB71" s="409"/>
      <c r="CC71" s="409"/>
      <c r="CD71" s="409"/>
      <c r="CE71" s="409"/>
      <c r="CF71" s="451"/>
      <c r="CG71" s="452"/>
      <c r="CH71" s="366"/>
      <c r="CI71" s="366"/>
      <c r="CJ71" s="366"/>
      <c r="CK71" s="366"/>
      <c r="CL71" s="366"/>
      <c r="CM71" s="367"/>
      <c r="CN71" s="66"/>
      <c r="CO71" s="449" t="s">
        <v>200</v>
      </c>
      <c r="CP71" s="450"/>
      <c r="CQ71" s="450"/>
      <c r="CR71" s="450"/>
      <c r="CS71" s="450"/>
      <c r="CT71" s="450"/>
      <c r="CU71" s="450"/>
      <c r="CV71" s="450"/>
      <c r="CW71" s="409"/>
      <c r="CX71" s="409"/>
      <c r="CY71" s="409"/>
      <c r="CZ71" s="409"/>
      <c r="DA71" s="451"/>
      <c r="DB71" s="452"/>
      <c r="DC71" s="366"/>
      <c r="DD71" s="366"/>
      <c r="DE71" s="366"/>
      <c r="DF71" s="366"/>
      <c r="DG71" s="366"/>
      <c r="DH71" s="367"/>
      <c r="DI71" s="66"/>
      <c r="DJ71" s="449" t="s">
        <v>200</v>
      </c>
      <c r="DK71" s="450"/>
      <c r="DL71" s="450"/>
      <c r="DM71" s="450"/>
      <c r="DN71" s="450"/>
      <c r="DO71" s="450"/>
      <c r="DP71" s="450"/>
      <c r="DQ71" s="450"/>
      <c r="DR71" s="409"/>
      <c r="DS71" s="409"/>
      <c r="DT71" s="409"/>
      <c r="DU71" s="409"/>
      <c r="DV71" s="451"/>
      <c r="DW71" s="452"/>
      <c r="DX71" s="366"/>
      <c r="DY71" s="366"/>
      <c r="DZ71" s="366"/>
      <c r="EA71" s="366"/>
      <c r="EB71" s="366"/>
      <c r="EC71" s="367"/>
      <c r="ED71" s="66"/>
      <c r="EE71" s="449" t="s">
        <v>200</v>
      </c>
      <c r="EF71" s="450"/>
      <c r="EG71" s="450"/>
      <c r="EH71" s="450"/>
      <c r="EI71" s="450"/>
      <c r="EJ71" s="450"/>
      <c r="EK71" s="450"/>
      <c r="EL71" s="450"/>
      <c r="EM71" s="409"/>
      <c r="EN71" s="409"/>
      <c r="EO71" s="409"/>
      <c r="EP71" s="409"/>
      <c r="EQ71" s="451"/>
      <c r="ER71" s="452"/>
      <c r="ES71" s="366"/>
      <c r="ET71" s="366"/>
      <c r="EU71" s="366"/>
      <c r="EV71" s="366"/>
      <c r="EW71" s="366"/>
      <c r="EX71" s="367"/>
      <c r="EY71" s="66"/>
      <c r="EZ71" s="449" t="s">
        <v>200</v>
      </c>
      <c r="FA71" s="450"/>
      <c r="FB71" s="450"/>
      <c r="FC71" s="450"/>
      <c r="FD71" s="450"/>
      <c r="FE71" s="450"/>
      <c r="FF71" s="450"/>
      <c r="FG71" s="450"/>
      <c r="FH71" s="409"/>
      <c r="FI71" s="409"/>
      <c r="FJ71" s="409"/>
      <c r="FK71" s="409"/>
      <c r="FL71" s="451"/>
      <c r="FM71" s="452"/>
      <c r="FN71" s="366"/>
      <c r="FO71" s="366"/>
      <c r="FP71" s="366"/>
      <c r="FQ71" s="366"/>
      <c r="FR71" s="366"/>
      <c r="FS71" s="367"/>
      <c r="FT71" s="66"/>
      <c r="FU71" s="449" t="s">
        <v>200</v>
      </c>
      <c r="FV71" s="450"/>
      <c r="FW71" s="450"/>
      <c r="FX71" s="450"/>
      <c r="FY71" s="450"/>
      <c r="FZ71" s="450"/>
      <c r="GA71" s="450"/>
      <c r="GB71" s="450"/>
      <c r="GC71" s="409"/>
      <c r="GD71" s="409"/>
      <c r="GE71" s="409"/>
      <c r="GF71" s="409"/>
      <c r="GG71" s="451"/>
      <c r="GH71" s="452"/>
      <c r="GI71" s="366"/>
      <c r="GJ71" s="366"/>
      <c r="GK71" s="366"/>
      <c r="GL71" s="366"/>
      <c r="GM71" s="366"/>
      <c r="GN71" s="367"/>
      <c r="GO71" s="66"/>
      <c r="GP71" s="449" t="s">
        <v>200</v>
      </c>
      <c r="GQ71" s="450"/>
      <c r="GR71" s="450"/>
      <c r="GS71" s="450"/>
      <c r="GT71" s="450"/>
      <c r="GU71" s="450"/>
      <c r="GV71" s="450"/>
      <c r="GW71" s="450"/>
      <c r="GX71" s="409"/>
      <c r="GY71" s="409"/>
      <c r="GZ71" s="409"/>
      <c r="HA71" s="409"/>
      <c r="HB71" s="451"/>
    </row>
    <row r="72" spans="1:210" s="83" customFormat="1" ht="50.25" customHeight="1">
      <c r="A72" s="424"/>
      <c r="B72" s="408"/>
      <c r="C72" s="408"/>
      <c r="D72" s="408"/>
      <c r="E72" s="408"/>
      <c r="F72" s="408"/>
      <c r="G72" s="454"/>
      <c r="H72" s="89"/>
      <c r="I72" s="445" t="s">
        <v>165</v>
      </c>
      <c r="J72" s="446"/>
      <c r="K72" s="444" t="s">
        <v>166</v>
      </c>
      <c r="L72" s="444"/>
      <c r="M72" s="444"/>
      <c r="N72" s="444"/>
      <c r="O72" s="444"/>
      <c r="P72" s="444"/>
      <c r="Q72" s="444"/>
      <c r="R72" s="444"/>
      <c r="S72" s="444"/>
      <c r="T72" s="444"/>
      <c r="U72" s="444"/>
      <c r="V72" s="424"/>
      <c r="W72" s="408"/>
      <c r="X72" s="408"/>
      <c r="Y72" s="408"/>
      <c r="Z72" s="408"/>
      <c r="AA72" s="408"/>
      <c r="AB72" s="454"/>
      <c r="AC72" s="89"/>
      <c r="AD72" s="445" t="s">
        <v>165</v>
      </c>
      <c r="AE72" s="446"/>
      <c r="AF72" s="444" t="s">
        <v>166</v>
      </c>
      <c r="AG72" s="444"/>
      <c r="AH72" s="444"/>
      <c r="AI72" s="444"/>
      <c r="AJ72" s="444"/>
      <c r="AK72" s="444"/>
      <c r="AL72" s="444"/>
      <c r="AM72" s="444"/>
      <c r="AN72" s="444"/>
      <c r="AO72" s="444"/>
      <c r="AP72" s="444"/>
      <c r="AQ72" s="424"/>
      <c r="AR72" s="408"/>
      <c r="AS72" s="408"/>
      <c r="AT72" s="408"/>
      <c r="AU72" s="408"/>
      <c r="AV72" s="408"/>
      <c r="AW72" s="454"/>
      <c r="AX72" s="89"/>
      <c r="AY72" s="445" t="s">
        <v>165</v>
      </c>
      <c r="AZ72" s="446"/>
      <c r="BA72" s="444" t="s">
        <v>166</v>
      </c>
      <c r="BB72" s="444"/>
      <c r="BC72" s="444"/>
      <c r="BD72" s="444"/>
      <c r="BE72" s="444"/>
      <c r="BF72" s="444"/>
      <c r="BG72" s="444"/>
      <c r="BH72" s="444"/>
      <c r="BI72" s="444"/>
      <c r="BJ72" s="444"/>
      <c r="BK72" s="444"/>
      <c r="BL72" s="424"/>
      <c r="BM72" s="408"/>
      <c r="BN72" s="408"/>
      <c r="BO72" s="408"/>
      <c r="BP72" s="408"/>
      <c r="BQ72" s="408"/>
      <c r="BR72" s="454"/>
      <c r="BS72" s="89"/>
      <c r="BT72" s="445" t="s">
        <v>165</v>
      </c>
      <c r="BU72" s="446"/>
      <c r="BV72" s="444" t="s">
        <v>166</v>
      </c>
      <c r="BW72" s="444"/>
      <c r="BX72" s="444"/>
      <c r="BY72" s="444"/>
      <c r="BZ72" s="444"/>
      <c r="CA72" s="444"/>
      <c r="CB72" s="444"/>
      <c r="CC72" s="444"/>
      <c r="CD72" s="444"/>
      <c r="CE72" s="444"/>
      <c r="CF72" s="444"/>
      <c r="CG72" s="424"/>
      <c r="CH72" s="408"/>
      <c r="CI72" s="408"/>
      <c r="CJ72" s="408"/>
      <c r="CK72" s="408"/>
      <c r="CL72" s="408"/>
      <c r="CM72" s="454"/>
      <c r="CN72" s="89"/>
      <c r="CO72" s="445" t="s">
        <v>165</v>
      </c>
      <c r="CP72" s="446"/>
      <c r="CQ72" s="444" t="s">
        <v>166</v>
      </c>
      <c r="CR72" s="444"/>
      <c r="CS72" s="444"/>
      <c r="CT72" s="444"/>
      <c r="CU72" s="444"/>
      <c r="CV72" s="444"/>
      <c r="CW72" s="444"/>
      <c r="CX72" s="444"/>
      <c r="CY72" s="444"/>
      <c r="CZ72" s="444"/>
      <c r="DA72" s="444"/>
      <c r="DB72" s="424"/>
      <c r="DC72" s="408"/>
      <c r="DD72" s="408"/>
      <c r="DE72" s="408"/>
      <c r="DF72" s="408"/>
      <c r="DG72" s="408"/>
      <c r="DH72" s="454"/>
      <c r="DI72" s="89"/>
      <c r="DJ72" s="445" t="s">
        <v>165</v>
      </c>
      <c r="DK72" s="446"/>
      <c r="DL72" s="444" t="s">
        <v>166</v>
      </c>
      <c r="DM72" s="444"/>
      <c r="DN72" s="444"/>
      <c r="DO72" s="444"/>
      <c r="DP72" s="444"/>
      <c r="DQ72" s="444"/>
      <c r="DR72" s="444"/>
      <c r="DS72" s="444"/>
      <c r="DT72" s="444"/>
      <c r="DU72" s="444"/>
      <c r="DV72" s="444"/>
      <c r="DW72" s="424"/>
      <c r="DX72" s="408"/>
      <c r="DY72" s="408"/>
      <c r="DZ72" s="408"/>
      <c r="EA72" s="408"/>
      <c r="EB72" s="408"/>
      <c r="EC72" s="454"/>
      <c r="ED72" s="89"/>
      <c r="EE72" s="445" t="s">
        <v>165</v>
      </c>
      <c r="EF72" s="446"/>
      <c r="EG72" s="444" t="s">
        <v>166</v>
      </c>
      <c r="EH72" s="444"/>
      <c r="EI72" s="444"/>
      <c r="EJ72" s="444"/>
      <c r="EK72" s="444"/>
      <c r="EL72" s="444"/>
      <c r="EM72" s="444"/>
      <c r="EN72" s="444"/>
      <c r="EO72" s="444"/>
      <c r="EP72" s="444"/>
      <c r="EQ72" s="444"/>
      <c r="ER72" s="424"/>
      <c r="ES72" s="408"/>
      <c r="ET72" s="408"/>
      <c r="EU72" s="408"/>
      <c r="EV72" s="408"/>
      <c r="EW72" s="408"/>
      <c r="EX72" s="454"/>
      <c r="EY72" s="89"/>
      <c r="EZ72" s="445" t="s">
        <v>165</v>
      </c>
      <c r="FA72" s="446"/>
      <c r="FB72" s="444" t="s">
        <v>166</v>
      </c>
      <c r="FC72" s="444"/>
      <c r="FD72" s="444"/>
      <c r="FE72" s="444"/>
      <c r="FF72" s="444"/>
      <c r="FG72" s="444"/>
      <c r="FH72" s="444"/>
      <c r="FI72" s="444"/>
      <c r="FJ72" s="444"/>
      <c r="FK72" s="444"/>
      <c r="FL72" s="444"/>
      <c r="FM72" s="424"/>
      <c r="FN72" s="408"/>
      <c r="FO72" s="408"/>
      <c r="FP72" s="408"/>
      <c r="FQ72" s="408"/>
      <c r="FR72" s="408"/>
      <c r="FS72" s="454"/>
      <c r="FT72" s="89"/>
      <c r="FU72" s="445" t="s">
        <v>165</v>
      </c>
      <c r="FV72" s="446"/>
      <c r="FW72" s="444" t="s">
        <v>166</v>
      </c>
      <c r="FX72" s="444"/>
      <c r="FY72" s="444"/>
      <c r="FZ72" s="444"/>
      <c r="GA72" s="444"/>
      <c r="GB72" s="444"/>
      <c r="GC72" s="444"/>
      <c r="GD72" s="444"/>
      <c r="GE72" s="444"/>
      <c r="GF72" s="444"/>
      <c r="GG72" s="444"/>
      <c r="GH72" s="424"/>
      <c r="GI72" s="408"/>
      <c r="GJ72" s="408"/>
      <c r="GK72" s="408"/>
      <c r="GL72" s="408"/>
      <c r="GM72" s="408"/>
      <c r="GN72" s="454"/>
      <c r="GO72" s="89"/>
      <c r="GP72" s="445" t="s">
        <v>165</v>
      </c>
      <c r="GQ72" s="446"/>
      <c r="GR72" s="444" t="s">
        <v>166</v>
      </c>
      <c r="GS72" s="444"/>
      <c r="GT72" s="444"/>
      <c r="GU72" s="444"/>
      <c r="GV72" s="444"/>
      <c r="GW72" s="444"/>
      <c r="GX72" s="444"/>
      <c r="GY72" s="444"/>
      <c r="GZ72" s="444"/>
      <c r="HA72" s="444"/>
      <c r="HB72" s="444"/>
    </row>
    <row r="73" spans="1:210" s="83" customFormat="1" ht="35.25" customHeight="1">
      <c r="A73" s="442"/>
      <c r="B73" s="442"/>
      <c r="C73" s="442"/>
      <c r="D73" s="442"/>
      <c r="E73" s="442"/>
      <c r="F73" s="442"/>
      <c r="G73" s="443"/>
      <c r="H73" s="67"/>
      <c r="I73" s="447"/>
      <c r="J73" s="448"/>
      <c r="K73" s="444" t="s">
        <v>167</v>
      </c>
      <c r="L73" s="444"/>
      <c r="M73" s="444"/>
      <c r="N73" s="444"/>
      <c r="O73" s="444"/>
      <c r="P73" s="444"/>
      <c r="Q73" s="444"/>
      <c r="R73" s="444"/>
      <c r="S73" s="444"/>
      <c r="T73" s="444"/>
      <c r="U73" s="444"/>
      <c r="V73" s="442"/>
      <c r="W73" s="442"/>
      <c r="X73" s="442"/>
      <c r="Y73" s="442"/>
      <c r="Z73" s="442"/>
      <c r="AA73" s="442"/>
      <c r="AB73" s="443"/>
      <c r="AC73" s="67"/>
      <c r="AD73" s="447"/>
      <c r="AE73" s="448"/>
      <c r="AF73" s="444" t="s">
        <v>167</v>
      </c>
      <c r="AG73" s="444"/>
      <c r="AH73" s="444"/>
      <c r="AI73" s="444"/>
      <c r="AJ73" s="444"/>
      <c r="AK73" s="444"/>
      <c r="AL73" s="444"/>
      <c r="AM73" s="444"/>
      <c r="AN73" s="444"/>
      <c r="AO73" s="444"/>
      <c r="AP73" s="444"/>
      <c r="AQ73" s="442"/>
      <c r="AR73" s="442"/>
      <c r="AS73" s="442"/>
      <c r="AT73" s="442"/>
      <c r="AU73" s="442"/>
      <c r="AV73" s="442"/>
      <c r="AW73" s="443"/>
      <c r="AX73" s="67"/>
      <c r="AY73" s="447"/>
      <c r="AZ73" s="448"/>
      <c r="BA73" s="444" t="s">
        <v>167</v>
      </c>
      <c r="BB73" s="444"/>
      <c r="BC73" s="444"/>
      <c r="BD73" s="444"/>
      <c r="BE73" s="444"/>
      <c r="BF73" s="444"/>
      <c r="BG73" s="444"/>
      <c r="BH73" s="444"/>
      <c r="BI73" s="444"/>
      <c r="BJ73" s="444"/>
      <c r="BK73" s="444"/>
      <c r="BL73" s="442"/>
      <c r="BM73" s="442"/>
      <c r="BN73" s="442"/>
      <c r="BO73" s="442"/>
      <c r="BP73" s="442"/>
      <c r="BQ73" s="442"/>
      <c r="BR73" s="443"/>
      <c r="BS73" s="67"/>
      <c r="BT73" s="447"/>
      <c r="BU73" s="448"/>
      <c r="BV73" s="444" t="s">
        <v>167</v>
      </c>
      <c r="BW73" s="444"/>
      <c r="BX73" s="444"/>
      <c r="BY73" s="444"/>
      <c r="BZ73" s="444"/>
      <c r="CA73" s="444"/>
      <c r="CB73" s="444"/>
      <c r="CC73" s="444"/>
      <c r="CD73" s="444"/>
      <c r="CE73" s="444"/>
      <c r="CF73" s="444"/>
      <c r="CG73" s="442"/>
      <c r="CH73" s="442"/>
      <c r="CI73" s="442"/>
      <c r="CJ73" s="442"/>
      <c r="CK73" s="442"/>
      <c r="CL73" s="442"/>
      <c r="CM73" s="443"/>
      <c r="CN73" s="67"/>
      <c r="CO73" s="447"/>
      <c r="CP73" s="448"/>
      <c r="CQ73" s="444" t="s">
        <v>167</v>
      </c>
      <c r="CR73" s="444"/>
      <c r="CS73" s="444"/>
      <c r="CT73" s="444"/>
      <c r="CU73" s="444"/>
      <c r="CV73" s="444"/>
      <c r="CW73" s="444"/>
      <c r="CX73" s="444"/>
      <c r="CY73" s="444"/>
      <c r="CZ73" s="444"/>
      <c r="DA73" s="444"/>
      <c r="DB73" s="442"/>
      <c r="DC73" s="442"/>
      <c r="DD73" s="442"/>
      <c r="DE73" s="442"/>
      <c r="DF73" s="442"/>
      <c r="DG73" s="442"/>
      <c r="DH73" s="443"/>
      <c r="DI73" s="67"/>
      <c r="DJ73" s="447"/>
      <c r="DK73" s="448"/>
      <c r="DL73" s="444" t="s">
        <v>167</v>
      </c>
      <c r="DM73" s="444"/>
      <c r="DN73" s="444"/>
      <c r="DO73" s="444"/>
      <c r="DP73" s="444"/>
      <c r="DQ73" s="444"/>
      <c r="DR73" s="444"/>
      <c r="DS73" s="444"/>
      <c r="DT73" s="444"/>
      <c r="DU73" s="444"/>
      <c r="DV73" s="444"/>
      <c r="DW73" s="442"/>
      <c r="DX73" s="442"/>
      <c r="DY73" s="442"/>
      <c r="DZ73" s="442"/>
      <c r="EA73" s="442"/>
      <c r="EB73" s="442"/>
      <c r="EC73" s="443"/>
      <c r="ED73" s="67"/>
      <c r="EE73" s="447"/>
      <c r="EF73" s="448"/>
      <c r="EG73" s="444" t="s">
        <v>167</v>
      </c>
      <c r="EH73" s="444"/>
      <c r="EI73" s="444"/>
      <c r="EJ73" s="444"/>
      <c r="EK73" s="444"/>
      <c r="EL73" s="444"/>
      <c r="EM73" s="444"/>
      <c r="EN73" s="444"/>
      <c r="EO73" s="444"/>
      <c r="EP73" s="444"/>
      <c r="EQ73" s="444"/>
      <c r="ER73" s="442"/>
      <c r="ES73" s="442"/>
      <c r="ET73" s="442"/>
      <c r="EU73" s="442"/>
      <c r="EV73" s="442"/>
      <c r="EW73" s="442"/>
      <c r="EX73" s="443"/>
      <c r="EY73" s="67"/>
      <c r="EZ73" s="447"/>
      <c r="FA73" s="448"/>
      <c r="FB73" s="444" t="s">
        <v>167</v>
      </c>
      <c r="FC73" s="444"/>
      <c r="FD73" s="444"/>
      <c r="FE73" s="444"/>
      <c r="FF73" s="444"/>
      <c r="FG73" s="444"/>
      <c r="FH73" s="444"/>
      <c r="FI73" s="444"/>
      <c r="FJ73" s="444"/>
      <c r="FK73" s="444"/>
      <c r="FL73" s="444"/>
      <c r="FM73" s="442"/>
      <c r="FN73" s="442"/>
      <c r="FO73" s="442"/>
      <c r="FP73" s="442"/>
      <c r="FQ73" s="442"/>
      <c r="FR73" s="442"/>
      <c r="FS73" s="443"/>
      <c r="FT73" s="67"/>
      <c r="FU73" s="447"/>
      <c r="FV73" s="448"/>
      <c r="FW73" s="444" t="s">
        <v>167</v>
      </c>
      <c r="FX73" s="444"/>
      <c r="FY73" s="444"/>
      <c r="FZ73" s="444"/>
      <c r="GA73" s="444"/>
      <c r="GB73" s="444"/>
      <c r="GC73" s="444"/>
      <c r="GD73" s="444"/>
      <c r="GE73" s="444"/>
      <c r="GF73" s="444"/>
      <c r="GG73" s="444"/>
      <c r="GH73" s="442"/>
      <c r="GI73" s="442"/>
      <c r="GJ73" s="442"/>
      <c r="GK73" s="442"/>
      <c r="GL73" s="442"/>
      <c r="GM73" s="442"/>
      <c r="GN73" s="443"/>
      <c r="GO73" s="67"/>
      <c r="GP73" s="447"/>
      <c r="GQ73" s="448"/>
      <c r="GR73" s="444" t="s">
        <v>167</v>
      </c>
      <c r="GS73" s="444"/>
      <c r="GT73" s="444"/>
      <c r="GU73" s="444"/>
      <c r="GV73" s="444"/>
      <c r="GW73" s="444"/>
      <c r="GX73" s="444"/>
      <c r="GY73" s="444"/>
      <c r="GZ73" s="444"/>
      <c r="HA73" s="444"/>
      <c r="HB73" s="444"/>
    </row>
    <row r="74" spans="1:210">
      <c r="C74" s="45"/>
      <c r="D74" s="45"/>
      <c r="H74" s="47"/>
      <c r="I74" s="47"/>
      <c r="X74" s="45"/>
      <c r="Y74" s="45"/>
      <c r="AC74" s="47"/>
      <c r="AD74" s="47"/>
      <c r="AS74" s="45"/>
      <c r="AT74" s="45"/>
      <c r="AX74" s="47"/>
      <c r="AY74" s="47"/>
      <c r="BN74" s="45"/>
      <c r="BO74" s="45"/>
      <c r="BS74" s="47"/>
      <c r="BT74" s="47"/>
      <c r="CI74" s="45"/>
      <c r="CJ74" s="45"/>
      <c r="CN74" s="47"/>
      <c r="CO74" s="47"/>
      <c r="DD74" s="45"/>
      <c r="DE74" s="45"/>
      <c r="DI74" s="47"/>
      <c r="DJ74" s="47"/>
      <c r="DY74" s="45"/>
      <c r="DZ74" s="45"/>
      <c r="ED74" s="47"/>
      <c r="EE74" s="47"/>
      <c r="ET74" s="45"/>
      <c r="EU74" s="45"/>
      <c r="EY74" s="47"/>
      <c r="EZ74" s="47"/>
      <c r="FO74" s="45"/>
      <c r="FP74" s="45"/>
      <c r="FT74" s="47"/>
      <c r="FU74" s="47"/>
      <c r="GJ74" s="45"/>
      <c r="GK74" s="45"/>
      <c r="GO74" s="47"/>
      <c r="GP74" s="47"/>
    </row>
    <row r="75" spans="1:210">
      <c r="C75" s="45"/>
      <c r="D75" s="45"/>
      <c r="H75" s="47"/>
      <c r="I75" s="47"/>
      <c r="X75" s="45"/>
      <c r="Y75" s="45"/>
      <c r="AC75" s="47"/>
      <c r="AD75" s="47"/>
      <c r="AS75" s="45"/>
      <c r="AT75" s="45"/>
      <c r="AX75" s="47"/>
      <c r="AY75" s="47"/>
      <c r="BN75" s="45"/>
      <c r="BO75" s="45"/>
      <c r="BS75" s="47"/>
      <c r="BT75" s="47"/>
      <c r="CI75" s="45"/>
      <c r="CJ75" s="45"/>
      <c r="CN75" s="47"/>
      <c r="CO75" s="47"/>
      <c r="DD75" s="45"/>
      <c r="DE75" s="45"/>
      <c r="DI75" s="47"/>
      <c r="DJ75" s="47"/>
      <c r="DY75" s="45"/>
      <c r="DZ75" s="45"/>
      <c r="ED75" s="47"/>
      <c r="EE75" s="47"/>
      <c r="ET75" s="45"/>
      <c r="EU75" s="45"/>
      <c r="EY75" s="47"/>
      <c r="EZ75" s="47"/>
      <c r="FO75" s="45"/>
      <c r="FP75" s="45"/>
      <c r="FT75" s="47"/>
      <c r="FU75" s="47"/>
      <c r="GJ75" s="45"/>
      <c r="GK75" s="45"/>
      <c r="GO75" s="47"/>
      <c r="GP75" s="47"/>
    </row>
    <row r="76" spans="1:210">
      <c r="C76" s="45"/>
      <c r="D76" s="45"/>
      <c r="X76" s="45"/>
      <c r="Y76" s="45"/>
      <c r="AS76" s="45"/>
      <c r="AT76" s="45"/>
      <c r="BN76" s="45"/>
      <c r="BO76" s="45"/>
      <c r="CI76" s="45"/>
      <c r="CJ76" s="45"/>
      <c r="DD76" s="45"/>
      <c r="DE76" s="45"/>
      <c r="DY76" s="45"/>
      <c r="DZ76" s="45"/>
      <c r="ET76" s="45"/>
      <c r="EU76" s="45"/>
      <c r="FO76" s="45"/>
      <c r="FP76" s="45"/>
      <c r="GJ76" s="45"/>
      <c r="GK76" s="45"/>
    </row>
    <row r="77" spans="1:210">
      <c r="C77" s="45"/>
      <c r="D77" s="45"/>
      <c r="X77" s="45"/>
      <c r="Y77" s="45"/>
      <c r="AS77" s="45"/>
      <c r="AT77" s="45"/>
      <c r="BN77" s="45"/>
      <c r="BO77" s="45"/>
      <c r="CI77" s="45"/>
      <c r="CJ77" s="45"/>
      <c r="DD77" s="45"/>
      <c r="DE77" s="45"/>
      <c r="DY77" s="45"/>
      <c r="DZ77" s="45"/>
      <c r="ET77" s="45"/>
      <c r="EU77" s="45"/>
      <c r="FO77" s="45"/>
      <c r="FP77" s="45"/>
      <c r="GJ77" s="45"/>
      <c r="GK77" s="45"/>
    </row>
    <row r="78" spans="1:210">
      <c r="C78" s="45"/>
      <c r="D78" s="45"/>
      <c r="X78" s="45"/>
      <c r="Y78" s="45"/>
      <c r="AS78" s="45"/>
      <c r="AT78" s="45"/>
      <c r="BN78" s="45"/>
      <c r="BO78" s="45"/>
      <c r="CI78" s="45"/>
      <c r="CJ78" s="45"/>
      <c r="DD78" s="45"/>
      <c r="DE78" s="45"/>
      <c r="DY78" s="45"/>
      <c r="DZ78" s="45"/>
      <c r="ET78" s="45"/>
      <c r="EU78" s="45"/>
      <c r="FO78" s="45"/>
      <c r="FP78" s="45"/>
      <c r="GJ78" s="45"/>
      <c r="GK78" s="45"/>
    </row>
  </sheetData>
  <sheetProtection sheet="1" selectLockedCells="1" selectUnlockedCells="1"/>
  <mergeCells count="1960">
    <mergeCell ref="DY1:EQ2"/>
    <mergeCell ref="ET1:FL2"/>
    <mergeCell ref="FO1:GG2"/>
    <mergeCell ref="GJ1:HB2"/>
    <mergeCell ref="A3:D3"/>
    <mergeCell ref="E3:K4"/>
    <mergeCell ref="L3:T3"/>
    <mergeCell ref="V3:Y3"/>
    <mergeCell ref="Z3:AF4"/>
    <mergeCell ref="AG3:AO3"/>
    <mergeCell ref="C1:U2"/>
    <mergeCell ref="X1:AP2"/>
    <mergeCell ref="AS1:BK2"/>
    <mergeCell ref="BN1:CF2"/>
    <mergeCell ref="CI1:DA2"/>
    <mergeCell ref="DD1:DV2"/>
    <mergeCell ref="CG3:CJ3"/>
    <mergeCell ref="CK3:CQ4"/>
    <mergeCell ref="CR3:CZ3"/>
    <mergeCell ref="DB3:DE3"/>
    <mergeCell ref="DF3:DL4"/>
    <mergeCell ref="DM3:DU3"/>
    <mergeCell ref="DM4:DO4"/>
    <mergeCell ref="DP4:DU4"/>
    <mergeCell ref="AQ3:AT3"/>
    <mergeCell ref="AU3:BA4"/>
    <mergeCell ref="BB3:BJ3"/>
    <mergeCell ref="BL3:BO3"/>
    <mergeCell ref="BP3:BV4"/>
    <mergeCell ref="BW3:CE3"/>
    <mergeCell ref="AQ4:AS4"/>
    <mergeCell ref="BB4:BD4"/>
    <mergeCell ref="BL4:BN4"/>
    <mergeCell ref="FM3:FP3"/>
    <mergeCell ref="FQ3:FW4"/>
    <mergeCell ref="FX3:GF3"/>
    <mergeCell ref="GH3:GK3"/>
    <mergeCell ref="GL3:GR4"/>
    <mergeCell ref="GS3:HA3"/>
    <mergeCell ref="GS4:GU4"/>
    <mergeCell ref="GV4:HA4"/>
    <mergeCell ref="DW3:DZ3"/>
    <mergeCell ref="EA3:EG4"/>
    <mergeCell ref="EH3:EP3"/>
    <mergeCell ref="ER3:EU3"/>
    <mergeCell ref="EV3:FB4"/>
    <mergeCell ref="FC3:FK3"/>
    <mergeCell ref="DW4:DY4"/>
    <mergeCell ref="EH4:EJ4"/>
    <mergeCell ref="EK4:EP4"/>
    <mergeCell ref="ER4:ET4"/>
    <mergeCell ref="FC4:FE4"/>
    <mergeCell ref="FF4:FK4"/>
    <mergeCell ref="FM4:FO4"/>
    <mergeCell ref="FX4:FZ4"/>
    <mergeCell ref="GA4:GF4"/>
    <mergeCell ref="GH4:GJ4"/>
    <mergeCell ref="BW4:BY4"/>
    <mergeCell ref="BZ4:CE4"/>
    <mergeCell ref="CG4:CI4"/>
    <mergeCell ref="CR4:CT4"/>
    <mergeCell ref="CU4:CZ4"/>
    <mergeCell ref="DB4:DD4"/>
    <mergeCell ref="A4:C4"/>
    <mergeCell ref="L4:N4"/>
    <mergeCell ref="O4:T4"/>
    <mergeCell ref="V4:X4"/>
    <mergeCell ref="AG4:AI4"/>
    <mergeCell ref="AJ4:AO4"/>
    <mergeCell ref="AN5:AN7"/>
    <mergeCell ref="AO5:AO7"/>
    <mergeCell ref="AQ5:AQ7"/>
    <mergeCell ref="AR5:AU5"/>
    <mergeCell ref="AV5:BD5"/>
    <mergeCell ref="BE5:BF7"/>
    <mergeCell ref="AR7:AU7"/>
    <mergeCell ref="AV7:BD7"/>
    <mergeCell ref="T5:T7"/>
    <mergeCell ref="V5:V7"/>
    <mergeCell ref="W5:Z5"/>
    <mergeCell ref="AA5:AI5"/>
    <mergeCell ref="AJ5:AK7"/>
    <mergeCell ref="AL5:AM7"/>
    <mergeCell ref="W7:Z7"/>
    <mergeCell ref="AA7:AI7"/>
    <mergeCell ref="A5:A7"/>
    <mergeCell ref="B5:E5"/>
    <mergeCell ref="F5:N5"/>
    <mergeCell ref="O5:P7"/>
    <mergeCell ref="Q5:R7"/>
    <mergeCell ref="S5:S7"/>
    <mergeCell ref="B7:E7"/>
    <mergeCell ref="F7:N7"/>
    <mergeCell ref="BE4:BJ4"/>
    <mergeCell ref="BZ5:CA7"/>
    <mergeCell ref="CB5:CC7"/>
    <mergeCell ref="CD5:CD7"/>
    <mergeCell ref="CE5:CE7"/>
    <mergeCell ref="CG5:CG7"/>
    <mergeCell ref="CH5:CK5"/>
    <mergeCell ref="CH6:CK6"/>
    <mergeCell ref="CH7:CK7"/>
    <mergeCell ref="BG5:BH7"/>
    <mergeCell ref="BI5:BI7"/>
    <mergeCell ref="BJ5:BJ7"/>
    <mergeCell ref="BL5:BL7"/>
    <mergeCell ref="BM5:BP5"/>
    <mergeCell ref="BQ5:BY5"/>
    <mergeCell ref="BM6:BP6"/>
    <mergeCell ref="BQ6:BY6"/>
    <mergeCell ref="BM7:BP7"/>
    <mergeCell ref="BQ7:BY7"/>
    <mergeCell ref="DC5:DF5"/>
    <mergeCell ref="DG5:DO5"/>
    <mergeCell ref="DP5:DQ7"/>
    <mergeCell ref="DR5:DS7"/>
    <mergeCell ref="DT5:DT7"/>
    <mergeCell ref="DU5:DU7"/>
    <mergeCell ref="DC6:DF6"/>
    <mergeCell ref="DG6:DO6"/>
    <mergeCell ref="DC7:DF7"/>
    <mergeCell ref="DG7:DO7"/>
    <mergeCell ref="CL5:CT5"/>
    <mergeCell ref="CU5:CV7"/>
    <mergeCell ref="CW5:CX7"/>
    <mergeCell ref="CY5:CY7"/>
    <mergeCell ref="CZ5:CZ7"/>
    <mergeCell ref="DB5:DB7"/>
    <mergeCell ref="CL6:CT6"/>
    <mergeCell ref="CL7:CT7"/>
    <mergeCell ref="ES5:EV5"/>
    <mergeCell ref="EW5:FE5"/>
    <mergeCell ref="FF5:FG7"/>
    <mergeCell ref="FH5:FI7"/>
    <mergeCell ref="ES6:EV6"/>
    <mergeCell ref="EW6:FE6"/>
    <mergeCell ref="ES7:EV7"/>
    <mergeCell ref="EW7:FE7"/>
    <mergeCell ref="DW5:DW7"/>
    <mergeCell ref="DX5:EA5"/>
    <mergeCell ref="EB5:EJ5"/>
    <mergeCell ref="EK5:EL7"/>
    <mergeCell ref="EM5:EN7"/>
    <mergeCell ref="EO5:EO7"/>
    <mergeCell ref="DX6:EA6"/>
    <mergeCell ref="EB6:EJ6"/>
    <mergeCell ref="DX7:EA7"/>
    <mergeCell ref="EB7:EJ7"/>
    <mergeCell ref="GV5:GW7"/>
    <mergeCell ref="GX5:GY7"/>
    <mergeCell ref="GZ5:GZ7"/>
    <mergeCell ref="HA5:HA7"/>
    <mergeCell ref="B6:E6"/>
    <mergeCell ref="F6:N6"/>
    <mergeCell ref="W6:Z6"/>
    <mergeCell ref="AA6:AI6"/>
    <mergeCell ref="AR6:AU6"/>
    <mergeCell ref="AV6:BD6"/>
    <mergeCell ref="GC5:GD7"/>
    <mergeCell ref="GE5:GE7"/>
    <mergeCell ref="GF5:GF7"/>
    <mergeCell ref="GH5:GH7"/>
    <mergeCell ref="GI5:GL5"/>
    <mergeCell ref="GM5:GU5"/>
    <mergeCell ref="GI6:GL6"/>
    <mergeCell ref="GM6:GU6"/>
    <mergeCell ref="GI7:GL7"/>
    <mergeCell ref="GM7:GU7"/>
    <mergeCell ref="FJ5:FJ7"/>
    <mergeCell ref="FK5:FK7"/>
    <mergeCell ref="FM5:FM7"/>
    <mergeCell ref="FN5:FQ5"/>
    <mergeCell ref="FR5:FZ5"/>
    <mergeCell ref="GA5:GB7"/>
    <mergeCell ref="FN6:FQ6"/>
    <mergeCell ref="FR6:FZ6"/>
    <mergeCell ref="FN7:FQ7"/>
    <mergeCell ref="FR7:FZ7"/>
    <mergeCell ref="EP5:EP7"/>
    <mergeCell ref="ER5:ER7"/>
    <mergeCell ref="AQ8:AR9"/>
    <mergeCell ref="AS8:AU8"/>
    <mergeCell ref="AV8:AY8"/>
    <mergeCell ref="AZ8:BA8"/>
    <mergeCell ref="BB8:BD9"/>
    <mergeCell ref="BE8:BJ9"/>
    <mergeCell ref="AS9:AY9"/>
    <mergeCell ref="AZ9:BA9"/>
    <mergeCell ref="V8:W9"/>
    <mergeCell ref="X8:Z8"/>
    <mergeCell ref="AA8:AD8"/>
    <mergeCell ref="AE8:AF8"/>
    <mergeCell ref="AG8:AI9"/>
    <mergeCell ref="AJ8:AO9"/>
    <mergeCell ref="X9:AD9"/>
    <mergeCell ref="AE9:AF9"/>
    <mergeCell ref="A8:B9"/>
    <mergeCell ref="C8:E8"/>
    <mergeCell ref="F8:I8"/>
    <mergeCell ref="J8:K8"/>
    <mergeCell ref="L8:N9"/>
    <mergeCell ref="O8:T9"/>
    <mergeCell ref="C9:I9"/>
    <mergeCell ref="J9:K9"/>
    <mergeCell ref="DK9:DL9"/>
    <mergeCell ref="CG8:CH9"/>
    <mergeCell ref="CI8:CK8"/>
    <mergeCell ref="CL8:CO8"/>
    <mergeCell ref="CP8:CQ8"/>
    <mergeCell ref="CR8:CT9"/>
    <mergeCell ref="CU8:CZ9"/>
    <mergeCell ref="CI9:CO9"/>
    <mergeCell ref="CP9:CQ9"/>
    <mergeCell ref="BL8:BM9"/>
    <mergeCell ref="BN8:BP8"/>
    <mergeCell ref="BQ8:BT8"/>
    <mergeCell ref="BU8:BV8"/>
    <mergeCell ref="BW8:BY9"/>
    <mergeCell ref="BZ8:CE9"/>
    <mergeCell ref="BN9:BT9"/>
    <mergeCell ref="BU9:BV9"/>
    <mergeCell ref="GV8:HA9"/>
    <mergeCell ref="GJ9:GP9"/>
    <mergeCell ref="GQ9:GR9"/>
    <mergeCell ref="FM8:FN9"/>
    <mergeCell ref="FO8:FQ8"/>
    <mergeCell ref="FR8:FU8"/>
    <mergeCell ref="FV8:FW8"/>
    <mergeCell ref="FX8:FZ9"/>
    <mergeCell ref="GA8:GF9"/>
    <mergeCell ref="FO9:FU9"/>
    <mergeCell ref="FV9:FW9"/>
    <mergeCell ref="ER8:ES9"/>
    <mergeCell ref="ET8:EV8"/>
    <mergeCell ref="EW8:EZ8"/>
    <mergeCell ref="FA8:FB8"/>
    <mergeCell ref="FC8:FE9"/>
    <mergeCell ref="FF8:FK9"/>
    <mergeCell ref="ET9:EZ9"/>
    <mergeCell ref="FA9:FB9"/>
    <mergeCell ref="V10:W10"/>
    <mergeCell ref="X10:AF10"/>
    <mergeCell ref="AG10:AH10"/>
    <mergeCell ref="AI10:AJ10"/>
    <mergeCell ref="AK10:AL10"/>
    <mergeCell ref="AM10:AO10"/>
    <mergeCell ref="A10:B10"/>
    <mergeCell ref="C10:K10"/>
    <mergeCell ref="L10:M10"/>
    <mergeCell ref="N10:O10"/>
    <mergeCell ref="P10:Q10"/>
    <mergeCell ref="R10:T10"/>
    <mergeCell ref="GH8:GI9"/>
    <mergeCell ref="GJ8:GL8"/>
    <mergeCell ref="GM8:GP8"/>
    <mergeCell ref="GQ8:GR8"/>
    <mergeCell ref="GS8:GU9"/>
    <mergeCell ref="DW8:DX9"/>
    <mergeCell ref="DY8:EA8"/>
    <mergeCell ref="EB8:EE8"/>
    <mergeCell ref="EF8:EG8"/>
    <mergeCell ref="EH8:EJ9"/>
    <mergeCell ref="EK8:EP9"/>
    <mergeCell ref="DY9:EE9"/>
    <mergeCell ref="EF9:EG9"/>
    <mergeCell ref="DB8:DC9"/>
    <mergeCell ref="DD8:DF8"/>
    <mergeCell ref="DG8:DJ8"/>
    <mergeCell ref="DK8:DL8"/>
    <mergeCell ref="DM8:DO9"/>
    <mergeCell ref="DP8:DU9"/>
    <mergeCell ref="DD9:DJ9"/>
    <mergeCell ref="DM10:DN10"/>
    <mergeCell ref="DO10:DP10"/>
    <mergeCell ref="DQ10:DR10"/>
    <mergeCell ref="DS10:DU10"/>
    <mergeCell ref="CG10:CH10"/>
    <mergeCell ref="CI10:CQ10"/>
    <mergeCell ref="CR10:CS10"/>
    <mergeCell ref="CT10:CU10"/>
    <mergeCell ref="CV10:CW10"/>
    <mergeCell ref="CX10:CZ10"/>
    <mergeCell ref="BL10:BM10"/>
    <mergeCell ref="BN10:BV10"/>
    <mergeCell ref="BW10:BX10"/>
    <mergeCell ref="BY10:BZ10"/>
    <mergeCell ref="CA10:CB10"/>
    <mergeCell ref="CC10:CE10"/>
    <mergeCell ref="AQ10:AR10"/>
    <mergeCell ref="AS10:BA10"/>
    <mergeCell ref="BB10:BC10"/>
    <mergeCell ref="BD10:BE10"/>
    <mergeCell ref="BF10:BG10"/>
    <mergeCell ref="BH10:BJ10"/>
    <mergeCell ref="A11:B11"/>
    <mergeCell ref="C11:K11"/>
    <mergeCell ref="L11:N11"/>
    <mergeCell ref="O11:T11"/>
    <mergeCell ref="V11:W11"/>
    <mergeCell ref="X11:AF11"/>
    <mergeCell ref="GH10:GI10"/>
    <mergeCell ref="GJ10:GR10"/>
    <mergeCell ref="GS10:GT10"/>
    <mergeCell ref="GU10:GV10"/>
    <mergeCell ref="GW10:GX10"/>
    <mergeCell ref="GY10:HA10"/>
    <mergeCell ref="FM10:FN10"/>
    <mergeCell ref="FO10:FW10"/>
    <mergeCell ref="FX10:FY10"/>
    <mergeCell ref="FZ10:GA10"/>
    <mergeCell ref="GB10:GC10"/>
    <mergeCell ref="GD10:GF10"/>
    <mergeCell ref="ER10:ES10"/>
    <mergeCell ref="ET10:FB10"/>
    <mergeCell ref="FC10:FD10"/>
    <mergeCell ref="FE10:FF10"/>
    <mergeCell ref="FG10:FH10"/>
    <mergeCell ref="FI10:FK10"/>
    <mergeCell ref="DW10:DX10"/>
    <mergeCell ref="DY10:EG10"/>
    <mergeCell ref="EH10:EI10"/>
    <mergeCell ref="EJ10:EK10"/>
    <mergeCell ref="EL10:EM10"/>
    <mergeCell ref="EN10:EP10"/>
    <mergeCell ref="DB10:DC10"/>
    <mergeCell ref="DD10:DL10"/>
    <mergeCell ref="ER11:ES11"/>
    <mergeCell ref="ET11:FB11"/>
    <mergeCell ref="CR11:CT11"/>
    <mergeCell ref="CU11:CZ11"/>
    <mergeCell ref="DB11:DC11"/>
    <mergeCell ref="DD11:DL11"/>
    <mergeCell ref="DM11:DO11"/>
    <mergeCell ref="DP11:DU11"/>
    <mergeCell ref="BL11:BM11"/>
    <mergeCell ref="BN11:BV11"/>
    <mergeCell ref="BW11:BY11"/>
    <mergeCell ref="BZ11:CE11"/>
    <mergeCell ref="CG11:CH11"/>
    <mergeCell ref="CI11:CQ11"/>
    <mergeCell ref="AG11:AI11"/>
    <mergeCell ref="AJ11:AO11"/>
    <mergeCell ref="AQ11:AR11"/>
    <mergeCell ref="AS11:BA11"/>
    <mergeCell ref="BB11:BD11"/>
    <mergeCell ref="BE11:BJ11"/>
    <mergeCell ref="BL12:BM12"/>
    <mergeCell ref="BN12:BV12"/>
    <mergeCell ref="BW12:BY12"/>
    <mergeCell ref="BZ12:CE12"/>
    <mergeCell ref="CG12:CH12"/>
    <mergeCell ref="CI12:CQ12"/>
    <mergeCell ref="AG12:AI12"/>
    <mergeCell ref="AJ12:AO12"/>
    <mergeCell ref="AQ12:AR12"/>
    <mergeCell ref="AS12:BA12"/>
    <mergeCell ref="BB12:BD12"/>
    <mergeCell ref="BE12:BJ12"/>
    <mergeCell ref="GH11:GI11"/>
    <mergeCell ref="GJ11:GR11"/>
    <mergeCell ref="GS11:GU11"/>
    <mergeCell ref="GV11:HA11"/>
    <mergeCell ref="A12:B12"/>
    <mergeCell ref="C12:K12"/>
    <mergeCell ref="L12:N12"/>
    <mergeCell ref="O12:T12"/>
    <mergeCell ref="V12:W12"/>
    <mergeCell ref="X12:AF12"/>
    <mergeCell ref="FC11:FE11"/>
    <mergeCell ref="FF11:FK11"/>
    <mergeCell ref="FM11:FN11"/>
    <mergeCell ref="FO11:FW11"/>
    <mergeCell ref="FX11:FZ11"/>
    <mergeCell ref="GA11:GF11"/>
    <mergeCell ref="DW11:DX11"/>
    <mergeCell ref="DY11:EG11"/>
    <mergeCell ref="EH11:EJ11"/>
    <mergeCell ref="EK11:EP11"/>
    <mergeCell ref="CG13:CN13"/>
    <mergeCell ref="CO13:CZ13"/>
    <mergeCell ref="DB13:DI13"/>
    <mergeCell ref="DJ13:DU13"/>
    <mergeCell ref="GH12:GI12"/>
    <mergeCell ref="GJ12:GR12"/>
    <mergeCell ref="GS12:GU12"/>
    <mergeCell ref="GV12:HA12"/>
    <mergeCell ref="A13:H13"/>
    <mergeCell ref="I13:T13"/>
    <mergeCell ref="V13:AC13"/>
    <mergeCell ref="AD13:AO13"/>
    <mergeCell ref="AQ13:AX13"/>
    <mergeCell ref="AY13:BJ13"/>
    <mergeCell ref="FC12:FE12"/>
    <mergeCell ref="FF12:FK12"/>
    <mergeCell ref="FM12:FN12"/>
    <mergeCell ref="FO12:FW12"/>
    <mergeCell ref="FX12:FZ12"/>
    <mergeCell ref="GA12:GF12"/>
    <mergeCell ref="DW12:DX12"/>
    <mergeCell ref="DY12:EG12"/>
    <mergeCell ref="EH12:EJ12"/>
    <mergeCell ref="EK12:EP12"/>
    <mergeCell ref="ER12:ES12"/>
    <mergeCell ref="ET12:FB12"/>
    <mergeCell ref="CR12:CT12"/>
    <mergeCell ref="CU12:CZ12"/>
    <mergeCell ref="DB12:DC12"/>
    <mergeCell ref="DD12:DL12"/>
    <mergeCell ref="DM12:DO12"/>
    <mergeCell ref="DP12:DU12"/>
    <mergeCell ref="DW14:ED14"/>
    <mergeCell ref="EE14:EF14"/>
    <mergeCell ref="BV14:CC14"/>
    <mergeCell ref="CD14:CE14"/>
    <mergeCell ref="CG14:CN14"/>
    <mergeCell ref="CO14:CP14"/>
    <mergeCell ref="CQ14:CX14"/>
    <mergeCell ref="CY14:CZ14"/>
    <mergeCell ref="AQ14:AX14"/>
    <mergeCell ref="AY14:AZ14"/>
    <mergeCell ref="BA14:BH14"/>
    <mergeCell ref="BI14:BJ14"/>
    <mergeCell ref="BL14:BS14"/>
    <mergeCell ref="BT14:BU14"/>
    <mergeCell ref="GH13:GO13"/>
    <mergeCell ref="GP13:HA13"/>
    <mergeCell ref="A14:H14"/>
    <mergeCell ref="I14:J14"/>
    <mergeCell ref="K14:R14"/>
    <mergeCell ref="S14:T14"/>
    <mergeCell ref="V14:AC14"/>
    <mergeCell ref="AD14:AE14"/>
    <mergeCell ref="AF14:AM14"/>
    <mergeCell ref="AN14:AO14"/>
    <mergeCell ref="DW13:ED13"/>
    <mergeCell ref="EE13:EP13"/>
    <mergeCell ref="ER13:EY13"/>
    <mergeCell ref="EZ13:FK13"/>
    <mergeCell ref="FM13:FT13"/>
    <mergeCell ref="FU13:GF13"/>
    <mergeCell ref="BL13:BS13"/>
    <mergeCell ref="BT13:CE13"/>
    <mergeCell ref="AD15:AF15"/>
    <mergeCell ref="AG15:AJ15"/>
    <mergeCell ref="AK15:AL15"/>
    <mergeCell ref="AM15:AO15"/>
    <mergeCell ref="AQ15:AU15"/>
    <mergeCell ref="AV15:AX15"/>
    <mergeCell ref="GR14:GY14"/>
    <mergeCell ref="GZ14:HA14"/>
    <mergeCell ref="A15:E15"/>
    <mergeCell ref="F15:H15"/>
    <mergeCell ref="I15:K15"/>
    <mergeCell ref="L15:O15"/>
    <mergeCell ref="P15:Q15"/>
    <mergeCell ref="R15:T15"/>
    <mergeCell ref="V15:Z15"/>
    <mergeCell ref="AA15:AC15"/>
    <mergeCell ref="FM14:FT14"/>
    <mergeCell ref="FU14:FV14"/>
    <mergeCell ref="FW14:GD14"/>
    <mergeCell ref="GE14:GF14"/>
    <mergeCell ref="GH14:GO14"/>
    <mergeCell ref="GP14:GQ14"/>
    <mergeCell ref="EG14:EN14"/>
    <mergeCell ref="EO14:EP14"/>
    <mergeCell ref="ER14:EY14"/>
    <mergeCell ref="EZ14:FA14"/>
    <mergeCell ref="FB14:FI14"/>
    <mergeCell ref="FJ14:FK14"/>
    <mergeCell ref="DB14:DI14"/>
    <mergeCell ref="DJ14:DK14"/>
    <mergeCell ref="DL14:DS14"/>
    <mergeCell ref="DT14:DU14"/>
    <mergeCell ref="DW15:EA15"/>
    <mergeCell ref="EB15:ED15"/>
    <mergeCell ref="CO15:CQ15"/>
    <mergeCell ref="CR15:CU15"/>
    <mergeCell ref="CV15:CW15"/>
    <mergeCell ref="CX15:CZ15"/>
    <mergeCell ref="DB15:DF15"/>
    <mergeCell ref="DG15:DI15"/>
    <mergeCell ref="BT15:BV15"/>
    <mergeCell ref="BW15:BZ15"/>
    <mergeCell ref="CA15:CB15"/>
    <mergeCell ref="CC15:CE15"/>
    <mergeCell ref="CG15:CK15"/>
    <mergeCell ref="CL15:CN15"/>
    <mergeCell ref="AY15:BA15"/>
    <mergeCell ref="BB15:BE15"/>
    <mergeCell ref="BF15:BG15"/>
    <mergeCell ref="BH15:BJ15"/>
    <mergeCell ref="BL15:BP15"/>
    <mergeCell ref="BQ15:BS15"/>
    <mergeCell ref="GP15:GR15"/>
    <mergeCell ref="GS15:GV15"/>
    <mergeCell ref="GW15:GX15"/>
    <mergeCell ref="GY15:HA15"/>
    <mergeCell ref="A16:E16"/>
    <mergeCell ref="I16:K16"/>
    <mergeCell ref="L16:T16"/>
    <mergeCell ref="V16:Z16"/>
    <mergeCell ref="AD16:AF16"/>
    <mergeCell ref="AG16:AO16"/>
    <mergeCell ref="FU15:FW15"/>
    <mergeCell ref="FX15:GA15"/>
    <mergeCell ref="GB15:GC15"/>
    <mergeCell ref="GD15:GF15"/>
    <mergeCell ref="GH15:GL15"/>
    <mergeCell ref="GM15:GO15"/>
    <mergeCell ref="EZ15:FB15"/>
    <mergeCell ref="FC15:FF15"/>
    <mergeCell ref="FG15:FH15"/>
    <mergeCell ref="FI15:FK15"/>
    <mergeCell ref="FM15:FQ15"/>
    <mergeCell ref="FR15:FT15"/>
    <mergeCell ref="EE15:EG15"/>
    <mergeCell ref="EH15:EK15"/>
    <mergeCell ref="EL15:EM15"/>
    <mergeCell ref="EN15:EP15"/>
    <mergeCell ref="ER15:EV15"/>
    <mergeCell ref="EW15:EY15"/>
    <mergeCell ref="DJ15:DL15"/>
    <mergeCell ref="DM15:DP15"/>
    <mergeCell ref="DQ15:DR15"/>
    <mergeCell ref="DS15:DU15"/>
    <mergeCell ref="N17:T17"/>
    <mergeCell ref="V17:AC17"/>
    <mergeCell ref="AD17:AH17"/>
    <mergeCell ref="AI17:AO17"/>
    <mergeCell ref="FM16:FQ16"/>
    <mergeCell ref="FU16:FW16"/>
    <mergeCell ref="FX16:GF16"/>
    <mergeCell ref="GH16:GL16"/>
    <mergeCell ref="GP16:GR16"/>
    <mergeCell ref="GS16:HA16"/>
    <mergeCell ref="DW16:EA16"/>
    <mergeCell ref="EE16:EG16"/>
    <mergeCell ref="EH16:EP16"/>
    <mergeCell ref="ER16:EV16"/>
    <mergeCell ref="EZ16:FB16"/>
    <mergeCell ref="FC16:FK16"/>
    <mergeCell ref="CG16:CK16"/>
    <mergeCell ref="CO16:CQ16"/>
    <mergeCell ref="CR16:CZ16"/>
    <mergeCell ref="DB16:DF16"/>
    <mergeCell ref="DJ16:DL16"/>
    <mergeCell ref="DM16:DU16"/>
    <mergeCell ref="AQ16:AU16"/>
    <mergeCell ref="AY16:BA16"/>
    <mergeCell ref="BB16:BJ16"/>
    <mergeCell ref="BL16:BP16"/>
    <mergeCell ref="BT16:BV16"/>
    <mergeCell ref="BW16:CE16"/>
    <mergeCell ref="A18:B18"/>
    <mergeCell ref="C18:T18"/>
    <mergeCell ref="V18:W18"/>
    <mergeCell ref="X18:AO18"/>
    <mergeCell ref="AQ18:AR18"/>
    <mergeCell ref="AS18:BJ18"/>
    <mergeCell ref="FM17:FT17"/>
    <mergeCell ref="FU17:FY17"/>
    <mergeCell ref="FZ17:GF17"/>
    <mergeCell ref="GH17:GO17"/>
    <mergeCell ref="GP17:GT17"/>
    <mergeCell ref="GU17:HA17"/>
    <mergeCell ref="DW17:ED17"/>
    <mergeCell ref="EE17:EI17"/>
    <mergeCell ref="EJ17:EP17"/>
    <mergeCell ref="ER17:EY17"/>
    <mergeCell ref="EZ17:FD17"/>
    <mergeCell ref="FE17:FK17"/>
    <mergeCell ref="CG17:CN17"/>
    <mergeCell ref="CO17:CS17"/>
    <mergeCell ref="CT17:CZ17"/>
    <mergeCell ref="DB17:DI17"/>
    <mergeCell ref="DJ17:DN17"/>
    <mergeCell ref="DO17:DU17"/>
    <mergeCell ref="AQ17:AX17"/>
    <mergeCell ref="AY17:BC17"/>
    <mergeCell ref="BD17:BJ17"/>
    <mergeCell ref="BL17:BS17"/>
    <mergeCell ref="BT17:BX17"/>
    <mergeCell ref="BY17:CE17"/>
    <mergeCell ref="A17:H17"/>
    <mergeCell ref="I17:M17"/>
    <mergeCell ref="FM19:GF19"/>
    <mergeCell ref="GH19:HA19"/>
    <mergeCell ref="A20:B22"/>
    <mergeCell ref="C20:T20"/>
    <mergeCell ref="V20:W22"/>
    <mergeCell ref="X20:AO20"/>
    <mergeCell ref="AQ20:AR22"/>
    <mergeCell ref="AS20:BJ20"/>
    <mergeCell ref="BL20:BM22"/>
    <mergeCell ref="BN20:CE20"/>
    <mergeCell ref="GH18:GI18"/>
    <mergeCell ref="GJ18:HA18"/>
    <mergeCell ref="A19:T19"/>
    <mergeCell ref="V19:AO19"/>
    <mergeCell ref="AQ19:BJ19"/>
    <mergeCell ref="BL19:CE19"/>
    <mergeCell ref="CG19:CZ19"/>
    <mergeCell ref="DB19:DU19"/>
    <mergeCell ref="DW19:EP19"/>
    <mergeCell ref="ER19:FK19"/>
    <mergeCell ref="DW18:DX18"/>
    <mergeCell ref="DY18:EP18"/>
    <mergeCell ref="ER18:ES18"/>
    <mergeCell ref="ET18:FK18"/>
    <mergeCell ref="FM18:FN18"/>
    <mergeCell ref="FO18:GF18"/>
    <mergeCell ref="BL18:BM18"/>
    <mergeCell ref="BN18:CE18"/>
    <mergeCell ref="CG18:CH18"/>
    <mergeCell ref="CI18:CZ18"/>
    <mergeCell ref="DB18:DC18"/>
    <mergeCell ref="DD18:DU18"/>
    <mergeCell ref="C21:T21"/>
    <mergeCell ref="X21:AO21"/>
    <mergeCell ref="AS21:BJ21"/>
    <mergeCell ref="BN21:CE21"/>
    <mergeCell ref="CI21:CZ21"/>
    <mergeCell ref="DD21:DU21"/>
    <mergeCell ref="ER20:ES22"/>
    <mergeCell ref="ET20:FK20"/>
    <mergeCell ref="FM20:FN22"/>
    <mergeCell ref="FO20:GF20"/>
    <mergeCell ref="GH20:GI22"/>
    <mergeCell ref="GJ20:HA20"/>
    <mergeCell ref="ET21:FK21"/>
    <mergeCell ref="FO21:GF21"/>
    <mergeCell ref="GJ21:HA21"/>
    <mergeCell ref="ET22:FK22"/>
    <mergeCell ref="CG20:CH22"/>
    <mergeCell ref="CI20:CZ20"/>
    <mergeCell ref="DB20:DC22"/>
    <mergeCell ref="DD20:DU20"/>
    <mergeCell ref="DW20:DX22"/>
    <mergeCell ref="DY20:EP20"/>
    <mergeCell ref="DY21:EP21"/>
    <mergeCell ref="DY22:EP22"/>
    <mergeCell ref="CG23:CH25"/>
    <mergeCell ref="CI23:CZ23"/>
    <mergeCell ref="DB23:DC25"/>
    <mergeCell ref="DD23:DU23"/>
    <mergeCell ref="DW23:DX25"/>
    <mergeCell ref="DY23:EP23"/>
    <mergeCell ref="DY24:EP24"/>
    <mergeCell ref="DY25:EP25"/>
    <mergeCell ref="FO22:GF22"/>
    <mergeCell ref="GJ22:HA22"/>
    <mergeCell ref="A23:B25"/>
    <mergeCell ref="C23:T23"/>
    <mergeCell ref="V23:W25"/>
    <mergeCell ref="X23:AO23"/>
    <mergeCell ref="AQ23:AR25"/>
    <mergeCell ref="AS23:BJ23"/>
    <mergeCell ref="BL23:BM25"/>
    <mergeCell ref="BN23:CE23"/>
    <mergeCell ref="C22:T22"/>
    <mergeCell ref="X22:AO22"/>
    <mergeCell ref="AS22:BJ22"/>
    <mergeCell ref="BN22:CE22"/>
    <mergeCell ref="CI22:CZ22"/>
    <mergeCell ref="DD22:DU22"/>
    <mergeCell ref="FO25:GF25"/>
    <mergeCell ref="GJ25:HA25"/>
    <mergeCell ref="ER23:ES25"/>
    <mergeCell ref="ET23:FK23"/>
    <mergeCell ref="FM23:FN25"/>
    <mergeCell ref="FO23:GF23"/>
    <mergeCell ref="GH23:GI25"/>
    <mergeCell ref="GJ23:HA23"/>
    <mergeCell ref="A26:B28"/>
    <mergeCell ref="C26:G26"/>
    <mergeCell ref="H26:K26"/>
    <mergeCell ref="L26:N27"/>
    <mergeCell ref="O26:T27"/>
    <mergeCell ref="V26:W28"/>
    <mergeCell ref="X26:AB26"/>
    <mergeCell ref="AC26:AF26"/>
    <mergeCell ref="C25:T25"/>
    <mergeCell ref="X25:AO25"/>
    <mergeCell ref="AS25:BJ25"/>
    <mergeCell ref="BN25:CE25"/>
    <mergeCell ref="CI25:CZ25"/>
    <mergeCell ref="DD25:DU25"/>
    <mergeCell ref="C24:T24"/>
    <mergeCell ref="X24:AO24"/>
    <mergeCell ref="AS24:BJ24"/>
    <mergeCell ref="BN24:CE24"/>
    <mergeCell ref="CI24:CZ24"/>
    <mergeCell ref="DD24:DU24"/>
    <mergeCell ref="DD26:DH26"/>
    <mergeCell ref="DI26:DL26"/>
    <mergeCell ref="DM26:DO27"/>
    <mergeCell ref="DP26:DU27"/>
    <mergeCell ref="CI28:CJ28"/>
    <mergeCell ref="CK28:CM28"/>
    <mergeCell ref="Z28:AB28"/>
    <mergeCell ref="AC28:AD28"/>
    <mergeCell ref="AG28:AI28"/>
    <mergeCell ref="AJ28:AO28"/>
    <mergeCell ref="AS28:AT28"/>
    <mergeCell ref="AU28:AW28"/>
    <mergeCell ref="ET24:FK24"/>
    <mergeCell ref="FO24:GF24"/>
    <mergeCell ref="GJ24:HA24"/>
    <mergeCell ref="ET25:FK25"/>
    <mergeCell ref="CN26:CQ26"/>
    <mergeCell ref="CR26:CT27"/>
    <mergeCell ref="CU26:CZ27"/>
    <mergeCell ref="DB26:DC28"/>
    <mergeCell ref="CI27:CL27"/>
    <mergeCell ref="CM27:CQ27"/>
    <mergeCell ref="CN28:CO28"/>
    <mergeCell ref="CR28:CT28"/>
    <mergeCell ref="BE26:BJ27"/>
    <mergeCell ref="BL26:BM28"/>
    <mergeCell ref="BN26:BR26"/>
    <mergeCell ref="BS26:BV26"/>
    <mergeCell ref="BW26:BY27"/>
    <mergeCell ref="BZ26:CE27"/>
    <mergeCell ref="BN27:BQ27"/>
    <mergeCell ref="BR27:BV27"/>
    <mergeCell ref="BE28:BJ28"/>
    <mergeCell ref="BN28:BO28"/>
    <mergeCell ref="ED26:EG26"/>
    <mergeCell ref="EH26:EJ27"/>
    <mergeCell ref="EK26:EP27"/>
    <mergeCell ref="ER26:ES28"/>
    <mergeCell ref="ET26:EX26"/>
    <mergeCell ref="EY26:FB26"/>
    <mergeCell ref="EC27:EG27"/>
    <mergeCell ref="ET27:EW27"/>
    <mergeCell ref="EX27:FB27"/>
    <mergeCell ref="EA28:EC28"/>
    <mergeCell ref="GJ26:GN26"/>
    <mergeCell ref="GO26:GR26"/>
    <mergeCell ref="GS26:GU27"/>
    <mergeCell ref="GV26:HA27"/>
    <mergeCell ref="GJ27:GM27"/>
    <mergeCell ref="GN27:GR27"/>
    <mergeCell ref="GL28:GN28"/>
    <mergeCell ref="GO28:GP28"/>
    <mergeCell ref="FC26:FE27"/>
    <mergeCell ref="FF26:FK27"/>
    <mergeCell ref="FM26:FN28"/>
    <mergeCell ref="FO26:FS26"/>
    <mergeCell ref="FT26:FW26"/>
    <mergeCell ref="FX26:FZ27"/>
    <mergeCell ref="FO27:FR27"/>
    <mergeCell ref="FS27:FW27"/>
    <mergeCell ref="FC28:FE28"/>
    <mergeCell ref="FF28:FK28"/>
    <mergeCell ref="GS28:GU28"/>
    <mergeCell ref="GV28:HA28"/>
    <mergeCell ref="GJ28:GK28"/>
    <mergeCell ref="AQ26:AR28"/>
    <mergeCell ref="AS26:AW26"/>
    <mergeCell ref="AX26:BA26"/>
    <mergeCell ref="BB26:BD27"/>
    <mergeCell ref="AX28:AY28"/>
    <mergeCell ref="BB28:BD28"/>
    <mergeCell ref="DW26:DX28"/>
    <mergeCell ref="DY26:EC26"/>
    <mergeCell ref="DD27:DG27"/>
    <mergeCell ref="DH27:DL27"/>
    <mergeCell ref="DY27:EB27"/>
    <mergeCell ref="DY28:DZ28"/>
    <mergeCell ref="GA26:GF27"/>
    <mergeCell ref="GH26:GI28"/>
    <mergeCell ref="BP28:BR28"/>
    <mergeCell ref="BS28:BT28"/>
    <mergeCell ref="BW28:BY28"/>
    <mergeCell ref="BZ28:CE28"/>
    <mergeCell ref="GA28:GF28"/>
    <mergeCell ref="C28:D28"/>
    <mergeCell ref="E28:G28"/>
    <mergeCell ref="H28:I28"/>
    <mergeCell ref="L28:N28"/>
    <mergeCell ref="O28:T28"/>
    <mergeCell ref="X28:Y28"/>
    <mergeCell ref="C27:F27"/>
    <mergeCell ref="G27:K27"/>
    <mergeCell ref="X27:AA27"/>
    <mergeCell ref="AB27:AF27"/>
    <mergeCell ref="AS27:AV27"/>
    <mergeCell ref="AW27:BA27"/>
    <mergeCell ref="CG26:CH28"/>
    <mergeCell ref="FO28:FP28"/>
    <mergeCell ref="FQ28:FS28"/>
    <mergeCell ref="FT28:FU28"/>
    <mergeCell ref="FX28:FZ28"/>
    <mergeCell ref="ED28:EE28"/>
    <mergeCell ref="EH28:EJ28"/>
    <mergeCell ref="EK28:EP28"/>
    <mergeCell ref="ET28:EU28"/>
    <mergeCell ref="EV28:EX28"/>
    <mergeCell ref="EY28:EZ28"/>
    <mergeCell ref="CU28:CZ28"/>
    <mergeCell ref="DD28:DE28"/>
    <mergeCell ref="DF28:DH28"/>
    <mergeCell ref="DI28:DJ28"/>
    <mergeCell ref="DM28:DO28"/>
    <mergeCell ref="DP28:DU28"/>
    <mergeCell ref="CI26:CM26"/>
    <mergeCell ref="AG26:AI27"/>
    <mergeCell ref="AJ26:AO27"/>
    <mergeCell ref="AQ30:AR30"/>
    <mergeCell ref="AU30:AW30"/>
    <mergeCell ref="AZ30:BA30"/>
    <mergeCell ref="BC30:BJ30"/>
    <mergeCell ref="BL30:BM30"/>
    <mergeCell ref="BP30:BR30"/>
    <mergeCell ref="FM29:GF29"/>
    <mergeCell ref="GH29:HA29"/>
    <mergeCell ref="A30:B30"/>
    <mergeCell ref="E30:G30"/>
    <mergeCell ref="J30:K30"/>
    <mergeCell ref="M30:T30"/>
    <mergeCell ref="V30:W30"/>
    <mergeCell ref="Z30:AB30"/>
    <mergeCell ref="AE30:AF30"/>
    <mergeCell ref="AH30:AO30"/>
    <mergeCell ref="GQ30:GR30"/>
    <mergeCell ref="GT30:HA30"/>
    <mergeCell ref="A29:T29"/>
    <mergeCell ref="V29:AO29"/>
    <mergeCell ref="AQ29:BJ29"/>
    <mergeCell ref="BL29:CE29"/>
    <mergeCell ref="CG29:CZ29"/>
    <mergeCell ref="DB29:DU29"/>
    <mergeCell ref="DW29:EP29"/>
    <mergeCell ref="ER29:FK29"/>
    <mergeCell ref="A31:I31"/>
    <mergeCell ref="J31:T31"/>
    <mergeCell ref="V31:AD31"/>
    <mergeCell ref="AE31:AO31"/>
    <mergeCell ref="AQ31:AY31"/>
    <mergeCell ref="AZ31:BJ31"/>
    <mergeCell ref="BL31:BT31"/>
    <mergeCell ref="BU31:CE31"/>
    <mergeCell ref="FM30:FN30"/>
    <mergeCell ref="FQ30:FS30"/>
    <mergeCell ref="FV30:FW30"/>
    <mergeCell ref="FY30:GF30"/>
    <mergeCell ref="GH30:GI30"/>
    <mergeCell ref="GL30:GN30"/>
    <mergeCell ref="EF30:EG30"/>
    <mergeCell ref="EI30:EP30"/>
    <mergeCell ref="ER30:ES30"/>
    <mergeCell ref="EV30:EX30"/>
    <mergeCell ref="FA30:FB30"/>
    <mergeCell ref="FD30:FK30"/>
    <mergeCell ref="DB30:DC30"/>
    <mergeCell ref="DF30:DH30"/>
    <mergeCell ref="DK30:DL30"/>
    <mergeCell ref="DN30:DU30"/>
    <mergeCell ref="DW30:DX30"/>
    <mergeCell ref="EA30:EC30"/>
    <mergeCell ref="BU30:BV30"/>
    <mergeCell ref="BX30:CE30"/>
    <mergeCell ref="CG30:CH30"/>
    <mergeCell ref="CK30:CM30"/>
    <mergeCell ref="CP30:CQ30"/>
    <mergeCell ref="CS30:CZ30"/>
    <mergeCell ref="GH32:HA32"/>
    <mergeCell ref="A33:B33"/>
    <mergeCell ref="C33:G33"/>
    <mergeCell ref="K33:L33"/>
    <mergeCell ref="O33:T33"/>
    <mergeCell ref="V33:W33"/>
    <mergeCell ref="X33:AB33"/>
    <mergeCell ref="A32:T32"/>
    <mergeCell ref="V32:AO32"/>
    <mergeCell ref="AQ32:BJ32"/>
    <mergeCell ref="BL32:CE32"/>
    <mergeCell ref="CG32:CZ32"/>
    <mergeCell ref="DB32:DU32"/>
    <mergeCell ref="ER31:EZ31"/>
    <mergeCell ref="FA31:FK31"/>
    <mergeCell ref="FM31:FU31"/>
    <mergeCell ref="FV31:GF31"/>
    <mergeCell ref="GH31:GP31"/>
    <mergeCell ref="GQ31:HA31"/>
    <mergeCell ref="CG31:CO31"/>
    <mergeCell ref="CP31:CZ31"/>
    <mergeCell ref="DB31:DJ31"/>
    <mergeCell ref="DK31:DU31"/>
    <mergeCell ref="DW31:EE31"/>
    <mergeCell ref="EF31:EP31"/>
    <mergeCell ref="DL33:DM33"/>
    <mergeCell ref="DP33:DU33"/>
    <mergeCell ref="BL33:BM33"/>
    <mergeCell ref="BN33:BR33"/>
    <mergeCell ref="BV33:BW33"/>
    <mergeCell ref="BZ33:CE33"/>
    <mergeCell ref="CG33:CH33"/>
    <mergeCell ref="CI33:CM33"/>
    <mergeCell ref="AF33:AG33"/>
    <mergeCell ref="AJ33:AO33"/>
    <mergeCell ref="AQ33:AR33"/>
    <mergeCell ref="AS33:AW33"/>
    <mergeCell ref="BA33:BB33"/>
    <mergeCell ref="BE33:BJ33"/>
    <mergeCell ref="DW32:EP32"/>
    <mergeCell ref="ER32:FK32"/>
    <mergeCell ref="FM32:GF32"/>
    <mergeCell ref="V34:W34"/>
    <mergeCell ref="X34:Z34"/>
    <mergeCell ref="AA34:AD34"/>
    <mergeCell ref="AF34:AH34"/>
    <mergeCell ref="AI34:AJ34"/>
    <mergeCell ref="AK34:AO34"/>
    <mergeCell ref="GH33:GI33"/>
    <mergeCell ref="CQ34:CS34"/>
    <mergeCell ref="CT34:CU34"/>
    <mergeCell ref="CV34:CZ34"/>
    <mergeCell ref="BL34:BM34"/>
    <mergeCell ref="BN34:BP34"/>
    <mergeCell ref="BQ34:BT34"/>
    <mergeCell ref="BV34:BX34"/>
    <mergeCell ref="BY34:BZ34"/>
    <mergeCell ref="CA34:CE34"/>
    <mergeCell ref="AQ34:AR34"/>
    <mergeCell ref="AS34:AU34"/>
    <mergeCell ref="AV34:AY34"/>
    <mergeCell ref="BA34:BC34"/>
    <mergeCell ref="BD34:BE34"/>
    <mergeCell ref="BF34:BJ34"/>
    <mergeCell ref="GJ33:GN33"/>
    <mergeCell ref="GR33:GS33"/>
    <mergeCell ref="GV33:HA33"/>
    <mergeCell ref="A34:B34"/>
    <mergeCell ref="C34:E34"/>
    <mergeCell ref="F34:I34"/>
    <mergeCell ref="K34:M34"/>
    <mergeCell ref="N34:O34"/>
    <mergeCell ref="P34:T34"/>
    <mergeCell ref="FB33:FC33"/>
    <mergeCell ref="FF33:FK33"/>
    <mergeCell ref="FM33:FN33"/>
    <mergeCell ref="FO33:FS33"/>
    <mergeCell ref="FW33:FX33"/>
    <mergeCell ref="GA33:GF33"/>
    <mergeCell ref="DW33:DX33"/>
    <mergeCell ref="DY33:EC33"/>
    <mergeCell ref="EG33:EH33"/>
    <mergeCell ref="EK33:EP33"/>
    <mergeCell ref="ER33:ES33"/>
    <mergeCell ref="ET33:EX33"/>
    <mergeCell ref="CQ33:CR33"/>
    <mergeCell ref="CU33:CZ33"/>
    <mergeCell ref="DB33:DC33"/>
    <mergeCell ref="DD33:DH33"/>
    <mergeCell ref="DG34:DJ34"/>
    <mergeCell ref="DL34:DN34"/>
    <mergeCell ref="DO34:DP34"/>
    <mergeCell ref="DQ34:DU34"/>
    <mergeCell ref="CG34:CH34"/>
    <mergeCell ref="CI34:CK34"/>
    <mergeCell ref="CL34:CO34"/>
    <mergeCell ref="A35:B35"/>
    <mergeCell ref="C35:E35"/>
    <mergeCell ref="F35:I35"/>
    <mergeCell ref="K35:M35"/>
    <mergeCell ref="N35:O35"/>
    <mergeCell ref="P35:T35"/>
    <mergeCell ref="GH34:GI34"/>
    <mergeCell ref="GJ34:GL34"/>
    <mergeCell ref="GM34:GP34"/>
    <mergeCell ref="GR34:GT34"/>
    <mergeCell ref="GU34:GV34"/>
    <mergeCell ref="GW34:HA34"/>
    <mergeCell ref="FM34:FN34"/>
    <mergeCell ref="FO34:FQ34"/>
    <mergeCell ref="FR34:FU34"/>
    <mergeCell ref="FW34:FY34"/>
    <mergeCell ref="FZ34:GA34"/>
    <mergeCell ref="GB34:GF34"/>
    <mergeCell ref="ER34:ES34"/>
    <mergeCell ref="ET34:EV34"/>
    <mergeCell ref="EW34:EZ34"/>
    <mergeCell ref="FB34:FD34"/>
    <mergeCell ref="FE34:FF34"/>
    <mergeCell ref="FG34:FK34"/>
    <mergeCell ref="DW34:DX34"/>
    <mergeCell ref="DY34:EA34"/>
    <mergeCell ref="EB34:EE34"/>
    <mergeCell ref="EG34:EI34"/>
    <mergeCell ref="EJ34:EK34"/>
    <mergeCell ref="EL34:EP34"/>
    <mergeCell ref="DB34:DC34"/>
    <mergeCell ref="DD34:DF34"/>
    <mergeCell ref="BL35:BM35"/>
    <mergeCell ref="BN35:BP35"/>
    <mergeCell ref="BQ35:BT35"/>
    <mergeCell ref="BV35:BX35"/>
    <mergeCell ref="BY35:BZ35"/>
    <mergeCell ref="CA35:CE35"/>
    <mergeCell ref="AQ35:AR35"/>
    <mergeCell ref="AS35:AU35"/>
    <mergeCell ref="AV35:AY35"/>
    <mergeCell ref="BA35:BC35"/>
    <mergeCell ref="BD35:BE35"/>
    <mergeCell ref="BF35:BJ35"/>
    <mergeCell ref="V35:W35"/>
    <mergeCell ref="X35:Z35"/>
    <mergeCell ref="AA35:AD35"/>
    <mergeCell ref="AF35:AH35"/>
    <mergeCell ref="AI35:AJ35"/>
    <mergeCell ref="AK35:AO35"/>
    <mergeCell ref="FE35:FF35"/>
    <mergeCell ref="FG35:FK35"/>
    <mergeCell ref="DW35:DX35"/>
    <mergeCell ref="DY35:EA35"/>
    <mergeCell ref="EB35:EE35"/>
    <mergeCell ref="EG35:EI35"/>
    <mergeCell ref="EJ35:EK35"/>
    <mergeCell ref="EL35:EP35"/>
    <mergeCell ref="DB35:DC35"/>
    <mergeCell ref="DD35:DF35"/>
    <mergeCell ref="DG35:DJ35"/>
    <mergeCell ref="DL35:DN35"/>
    <mergeCell ref="DO35:DP35"/>
    <mergeCell ref="DQ35:DU35"/>
    <mergeCell ref="CG35:CH35"/>
    <mergeCell ref="CI35:CK35"/>
    <mergeCell ref="CL35:CO35"/>
    <mergeCell ref="CQ35:CS35"/>
    <mergeCell ref="CT35:CU35"/>
    <mergeCell ref="CV35:CZ35"/>
    <mergeCell ref="DW36:EP36"/>
    <mergeCell ref="ER36:FK36"/>
    <mergeCell ref="FM36:GF36"/>
    <mergeCell ref="GH36:HA36"/>
    <mergeCell ref="A37:B38"/>
    <mergeCell ref="C37:E37"/>
    <mergeCell ref="F37:I37"/>
    <mergeCell ref="K37:M37"/>
    <mergeCell ref="N37:O37"/>
    <mergeCell ref="P37:T37"/>
    <mergeCell ref="A36:T36"/>
    <mergeCell ref="V36:AO36"/>
    <mergeCell ref="AQ36:BJ36"/>
    <mergeCell ref="BL36:CE36"/>
    <mergeCell ref="CG36:CZ36"/>
    <mergeCell ref="DB36:DU36"/>
    <mergeCell ref="GH35:GI35"/>
    <mergeCell ref="GJ35:GL35"/>
    <mergeCell ref="GM35:GP35"/>
    <mergeCell ref="GR35:GT35"/>
    <mergeCell ref="GU35:GV35"/>
    <mergeCell ref="GW35:HA35"/>
    <mergeCell ref="FM35:FN35"/>
    <mergeCell ref="FO35:FQ35"/>
    <mergeCell ref="FR35:FU35"/>
    <mergeCell ref="FW35:FY35"/>
    <mergeCell ref="FZ35:GA35"/>
    <mergeCell ref="GB35:GF35"/>
    <mergeCell ref="ER35:ES35"/>
    <mergeCell ref="ET35:EV35"/>
    <mergeCell ref="EW35:EZ35"/>
    <mergeCell ref="FB35:FD35"/>
    <mergeCell ref="BL37:BM38"/>
    <mergeCell ref="BN37:BP37"/>
    <mergeCell ref="BQ37:BT37"/>
    <mergeCell ref="BV37:BX37"/>
    <mergeCell ref="BY37:BZ37"/>
    <mergeCell ref="CA37:CE37"/>
    <mergeCell ref="BN38:BP38"/>
    <mergeCell ref="BQ38:CE38"/>
    <mergeCell ref="AQ37:AR38"/>
    <mergeCell ref="AS37:AU37"/>
    <mergeCell ref="AV37:AY37"/>
    <mergeCell ref="BA37:BC37"/>
    <mergeCell ref="BD37:BE37"/>
    <mergeCell ref="BF37:BJ37"/>
    <mergeCell ref="V37:W38"/>
    <mergeCell ref="X37:Z37"/>
    <mergeCell ref="AA37:AD37"/>
    <mergeCell ref="AF37:AH37"/>
    <mergeCell ref="AI37:AJ37"/>
    <mergeCell ref="AK37:AO37"/>
    <mergeCell ref="AS38:AU38"/>
    <mergeCell ref="AV38:BJ38"/>
    <mergeCell ref="DY38:EA38"/>
    <mergeCell ref="EB38:EP38"/>
    <mergeCell ref="DB37:DC38"/>
    <mergeCell ref="DD37:DF37"/>
    <mergeCell ref="DG37:DJ37"/>
    <mergeCell ref="DL37:DN37"/>
    <mergeCell ref="DO37:DP37"/>
    <mergeCell ref="DQ37:DU37"/>
    <mergeCell ref="DD38:DF38"/>
    <mergeCell ref="DG38:DU38"/>
    <mergeCell ref="CG37:CH38"/>
    <mergeCell ref="CI37:CK37"/>
    <mergeCell ref="CL37:CO37"/>
    <mergeCell ref="CQ37:CS37"/>
    <mergeCell ref="CT37:CU37"/>
    <mergeCell ref="CV37:CZ37"/>
    <mergeCell ref="CI38:CK38"/>
    <mergeCell ref="CL38:CZ38"/>
    <mergeCell ref="DW37:DX38"/>
    <mergeCell ref="DY37:EA37"/>
    <mergeCell ref="EB37:EE37"/>
    <mergeCell ref="EG37:EI37"/>
    <mergeCell ref="EJ37:EK37"/>
    <mergeCell ref="EL37:EP37"/>
    <mergeCell ref="GH37:GI38"/>
    <mergeCell ref="GJ37:GL37"/>
    <mergeCell ref="GM37:GP37"/>
    <mergeCell ref="GR37:GT37"/>
    <mergeCell ref="GU37:GV37"/>
    <mergeCell ref="GW37:HA37"/>
    <mergeCell ref="GJ38:GL38"/>
    <mergeCell ref="GM38:HA38"/>
    <mergeCell ref="FM37:FN38"/>
    <mergeCell ref="FO37:FQ37"/>
    <mergeCell ref="FR37:FU37"/>
    <mergeCell ref="FW37:FY37"/>
    <mergeCell ref="FZ37:GA37"/>
    <mergeCell ref="GB37:GF37"/>
    <mergeCell ref="FO38:FQ38"/>
    <mergeCell ref="FR38:GF38"/>
    <mergeCell ref="ER37:ES38"/>
    <mergeCell ref="ET37:EV37"/>
    <mergeCell ref="EW37:EZ37"/>
    <mergeCell ref="FB37:FD37"/>
    <mergeCell ref="FE37:FF37"/>
    <mergeCell ref="FG37:FK37"/>
    <mergeCell ref="ET38:EV38"/>
    <mergeCell ref="EW38:FK38"/>
    <mergeCell ref="V39:W40"/>
    <mergeCell ref="X39:Z39"/>
    <mergeCell ref="AA39:AD39"/>
    <mergeCell ref="AF39:AH39"/>
    <mergeCell ref="AI39:AJ39"/>
    <mergeCell ref="AK39:AO39"/>
    <mergeCell ref="X40:Z40"/>
    <mergeCell ref="AA40:AO40"/>
    <mergeCell ref="A39:B40"/>
    <mergeCell ref="C39:E39"/>
    <mergeCell ref="F39:I39"/>
    <mergeCell ref="K39:M39"/>
    <mergeCell ref="N39:O39"/>
    <mergeCell ref="P39:T39"/>
    <mergeCell ref="C40:E40"/>
    <mergeCell ref="F40:T40"/>
    <mergeCell ref="C38:E38"/>
    <mergeCell ref="F38:T38"/>
    <mergeCell ref="X38:Z38"/>
    <mergeCell ref="AA38:AO38"/>
    <mergeCell ref="CG39:CH40"/>
    <mergeCell ref="CI39:CK39"/>
    <mergeCell ref="CL39:CO39"/>
    <mergeCell ref="CQ39:CS39"/>
    <mergeCell ref="CT39:CU39"/>
    <mergeCell ref="CV39:CZ39"/>
    <mergeCell ref="CI40:CK40"/>
    <mergeCell ref="CL40:CZ40"/>
    <mergeCell ref="BL39:BM40"/>
    <mergeCell ref="BN39:BP39"/>
    <mergeCell ref="BQ39:BT39"/>
    <mergeCell ref="BV39:BX39"/>
    <mergeCell ref="BY39:BZ39"/>
    <mergeCell ref="CA39:CE39"/>
    <mergeCell ref="BN40:BP40"/>
    <mergeCell ref="BQ40:CE40"/>
    <mergeCell ref="AQ39:AR40"/>
    <mergeCell ref="AS39:AU39"/>
    <mergeCell ref="AV39:AY39"/>
    <mergeCell ref="BA39:BC39"/>
    <mergeCell ref="BD39:BE39"/>
    <mergeCell ref="BF39:BJ39"/>
    <mergeCell ref="AS40:AU40"/>
    <mergeCell ref="AV40:BJ40"/>
    <mergeCell ref="ER39:ES40"/>
    <mergeCell ref="ET39:EV39"/>
    <mergeCell ref="EW39:EZ39"/>
    <mergeCell ref="FB39:FD39"/>
    <mergeCell ref="FE39:FF39"/>
    <mergeCell ref="FG39:FK39"/>
    <mergeCell ref="ET40:EV40"/>
    <mergeCell ref="EW40:FK40"/>
    <mergeCell ref="DW39:DX40"/>
    <mergeCell ref="DY39:EA39"/>
    <mergeCell ref="EB39:EE39"/>
    <mergeCell ref="EG39:EI39"/>
    <mergeCell ref="EJ39:EK39"/>
    <mergeCell ref="EL39:EP39"/>
    <mergeCell ref="DY40:EA40"/>
    <mergeCell ref="EB40:EP40"/>
    <mergeCell ref="DB39:DC40"/>
    <mergeCell ref="DD39:DF39"/>
    <mergeCell ref="DG39:DJ39"/>
    <mergeCell ref="DL39:DN39"/>
    <mergeCell ref="DO39:DP39"/>
    <mergeCell ref="DQ39:DU39"/>
    <mergeCell ref="DD40:DF40"/>
    <mergeCell ref="DG40:DU40"/>
    <mergeCell ref="DW41:EP41"/>
    <mergeCell ref="ER41:FK41"/>
    <mergeCell ref="FM41:GF41"/>
    <mergeCell ref="GH41:HA41"/>
    <mergeCell ref="A42:J42"/>
    <mergeCell ref="K42:T42"/>
    <mergeCell ref="V42:AE42"/>
    <mergeCell ref="AF42:AO42"/>
    <mergeCell ref="AQ42:AZ42"/>
    <mergeCell ref="BA42:BJ42"/>
    <mergeCell ref="A41:T41"/>
    <mergeCell ref="V41:AO41"/>
    <mergeCell ref="AQ41:BJ41"/>
    <mergeCell ref="BL41:CE41"/>
    <mergeCell ref="CG41:CZ41"/>
    <mergeCell ref="DB41:DU41"/>
    <mergeCell ref="GH39:GI40"/>
    <mergeCell ref="GJ39:GL39"/>
    <mergeCell ref="GM39:GP39"/>
    <mergeCell ref="GR39:GT39"/>
    <mergeCell ref="GU39:GV39"/>
    <mergeCell ref="GW39:HA39"/>
    <mergeCell ref="GJ40:GL40"/>
    <mergeCell ref="GM40:HA40"/>
    <mergeCell ref="FM39:FN40"/>
    <mergeCell ref="FO39:FQ39"/>
    <mergeCell ref="FR39:FU39"/>
    <mergeCell ref="FW39:FY39"/>
    <mergeCell ref="FZ39:GA39"/>
    <mergeCell ref="GB39:GF39"/>
    <mergeCell ref="FO40:FQ40"/>
    <mergeCell ref="FR40:GF40"/>
    <mergeCell ref="A43:J43"/>
    <mergeCell ref="K43:T43"/>
    <mergeCell ref="V43:AE43"/>
    <mergeCell ref="AF43:AO43"/>
    <mergeCell ref="AQ43:AZ43"/>
    <mergeCell ref="BA43:BJ43"/>
    <mergeCell ref="BL43:BU43"/>
    <mergeCell ref="BV43:CE43"/>
    <mergeCell ref="DW42:EF42"/>
    <mergeCell ref="EG42:EP42"/>
    <mergeCell ref="ER42:FA42"/>
    <mergeCell ref="FB42:FK42"/>
    <mergeCell ref="FM42:FV42"/>
    <mergeCell ref="FW42:GF42"/>
    <mergeCell ref="BL42:BU42"/>
    <mergeCell ref="BV42:CE42"/>
    <mergeCell ref="CG42:CP42"/>
    <mergeCell ref="CQ42:CZ42"/>
    <mergeCell ref="DB42:DK42"/>
    <mergeCell ref="DL42:DU42"/>
    <mergeCell ref="AF44:AO44"/>
    <mergeCell ref="AQ44:AZ44"/>
    <mergeCell ref="BA44:BJ44"/>
    <mergeCell ref="ER43:FA43"/>
    <mergeCell ref="FB43:FK43"/>
    <mergeCell ref="FM43:FV43"/>
    <mergeCell ref="FW43:GF43"/>
    <mergeCell ref="GH43:GQ43"/>
    <mergeCell ref="GR43:HA43"/>
    <mergeCell ref="CG43:CP43"/>
    <mergeCell ref="CQ43:CZ43"/>
    <mergeCell ref="DB43:DK43"/>
    <mergeCell ref="DL43:DU43"/>
    <mergeCell ref="DW43:EF43"/>
    <mergeCell ref="EG43:EP43"/>
    <mergeCell ref="GH42:GQ42"/>
    <mergeCell ref="GR42:HA42"/>
    <mergeCell ref="GR45:HA45"/>
    <mergeCell ref="CG45:CP45"/>
    <mergeCell ref="CQ45:CZ45"/>
    <mergeCell ref="DB45:DK45"/>
    <mergeCell ref="DL45:DU45"/>
    <mergeCell ref="DW45:EF45"/>
    <mergeCell ref="EG45:EP45"/>
    <mergeCell ref="GH44:GQ44"/>
    <mergeCell ref="GR44:HA44"/>
    <mergeCell ref="A45:J45"/>
    <mergeCell ref="K45:T45"/>
    <mergeCell ref="V45:AE45"/>
    <mergeCell ref="AF45:AO45"/>
    <mergeCell ref="AQ45:AZ45"/>
    <mergeCell ref="BA45:BJ45"/>
    <mergeCell ref="BL45:BU45"/>
    <mergeCell ref="BV45:CE45"/>
    <mergeCell ref="DW44:EF44"/>
    <mergeCell ref="EG44:EP44"/>
    <mergeCell ref="ER44:FA44"/>
    <mergeCell ref="FB44:FK44"/>
    <mergeCell ref="FM44:FV44"/>
    <mergeCell ref="FW44:GF44"/>
    <mergeCell ref="BL44:BU44"/>
    <mergeCell ref="BV44:CE44"/>
    <mergeCell ref="CG44:CP44"/>
    <mergeCell ref="CQ44:CZ44"/>
    <mergeCell ref="DB44:DK44"/>
    <mergeCell ref="DL44:DU44"/>
    <mergeCell ref="A44:J44"/>
    <mergeCell ref="K44:T44"/>
    <mergeCell ref="V44:AE44"/>
    <mergeCell ref="BL46:BU46"/>
    <mergeCell ref="BV46:CE46"/>
    <mergeCell ref="CG46:CP46"/>
    <mergeCell ref="CQ46:CZ46"/>
    <mergeCell ref="DB46:DK46"/>
    <mergeCell ref="DL46:DU46"/>
    <mergeCell ref="A46:J46"/>
    <mergeCell ref="K46:T46"/>
    <mergeCell ref="V46:AE46"/>
    <mergeCell ref="AF46:AO46"/>
    <mergeCell ref="AQ46:AZ46"/>
    <mergeCell ref="BA46:BJ46"/>
    <mergeCell ref="ER45:FA45"/>
    <mergeCell ref="FB45:FK45"/>
    <mergeCell ref="FM45:FV45"/>
    <mergeCell ref="FW45:GF45"/>
    <mergeCell ref="GH45:GQ45"/>
    <mergeCell ref="E48:S48"/>
    <mergeCell ref="V48:W48"/>
    <mergeCell ref="X48:Y48"/>
    <mergeCell ref="Z48:AN48"/>
    <mergeCell ref="ER47:FA47"/>
    <mergeCell ref="FB47:FK47"/>
    <mergeCell ref="FM47:FV47"/>
    <mergeCell ref="FW47:GF47"/>
    <mergeCell ref="GH47:GQ47"/>
    <mergeCell ref="GR47:HA47"/>
    <mergeCell ref="CG47:CP47"/>
    <mergeCell ref="CQ47:CZ47"/>
    <mergeCell ref="DB47:DK47"/>
    <mergeCell ref="DL47:DU47"/>
    <mergeCell ref="DW47:EF47"/>
    <mergeCell ref="EG47:EP47"/>
    <mergeCell ref="GH46:GQ46"/>
    <mergeCell ref="GR46:HA46"/>
    <mergeCell ref="A47:J47"/>
    <mergeCell ref="K47:T47"/>
    <mergeCell ref="V47:AE47"/>
    <mergeCell ref="AF47:AO47"/>
    <mergeCell ref="AQ47:AZ47"/>
    <mergeCell ref="BA47:BJ47"/>
    <mergeCell ref="BL47:BU47"/>
    <mergeCell ref="BV47:CE47"/>
    <mergeCell ref="DW46:EF46"/>
    <mergeCell ref="EG46:EP46"/>
    <mergeCell ref="ER46:FA46"/>
    <mergeCell ref="FB46:FK46"/>
    <mergeCell ref="FM46:FV46"/>
    <mergeCell ref="FW46:GF46"/>
    <mergeCell ref="A49:B49"/>
    <mergeCell ref="C49:T49"/>
    <mergeCell ref="V49:W49"/>
    <mergeCell ref="X49:AO49"/>
    <mergeCell ref="AQ49:AR49"/>
    <mergeCell ref="AS49:BJ49"/>
    <mergeCell ref="FM48:FN48"/>
    <mergeCell ref="FO48:FP48"/>
    <mergeCell ref="FQ48:GE48"/>
    <mergeCell ref="GH48:GI48"/>
    <mergeCell ref="GJ48:GK48"/>
    <mergeCell ref="GL48:GZ48"/>
    <mergeCell ref="DW48:DX48"/>
    <mergeCell ref="DY48:DZ48"/>
    <mergeCell ref="EA48:EO48"/>
    <mergeCell ref="ER48:ES48"/>
    <mergeCell ref="ET48:EU48"/>
    <mergeCell ref="EV48:FJ48"/>
    <mergeCell ref="CG48:CH48"/>
    <mergeCell ref="CI48:CJ48"/>
    <mergeCell ref="CK48:CY48"/>
    <mergeCell ref="DB48:DC48"/>
    <mergeCell ref="DD48:DE48"/>
    <mergeCell ref="DF48:DT48"/>
    <mergeCell ref="AQ48:AR48"/>
    <mergeCell ref="AS48:AT48"/>
    <mergeCell ref="AU48:BI48"/>
    <mergeCell ref="BL48:BM48"/>
    <mergeCell ref="BN48:BO48"/>
    <mergeCell ref="BP48:CD48"/>
    <mergeCell ref="A48:B48"/>
    <mergeCell ref="C48:D48"/>
    <mergeCell ref="FM50:GF50"/>
    <mergeCell ref="GH50:HA50"/>
    <mergeCell ref="A51:B52"/>
    <mergeCell ref="C51:I51"/>
    <mergeCell ref="M51:T51"/>
    <mergeCell ref="V51:W52"/>
    <mergeCell ref="X51:AD51"/>
    <mergeCell ref="AH51:AO51"/>
    <mergeCell ref="AQ51:AR52"/>
    <mergeCell ref="AS51:AY51"/>
    <mergeCell ref="GH49:GI49"/>
    <mergeCell ref="GJ49:HA49"/>
    <mergeCell ref="A50:T50"/>
    <mergeCell ref="V50:AO50"/>
    <mergeCell ref="AQ50:BJ50"/>
    <mergeCell ref="BL50:CE50"/>
    <mergeCell ref="CG50:CZ50"/>
    <mergeCell ref="DB50:DU50"/>
    <mergeCell ref="DW50:EP50"/>
    <mergeCell ref="ER50:FK50"/>
    <mergeCell ref="DW49:DX49"/>
    <mergeCell ref="DY49:EP49"/>
    <mergeCell ref="ER49:ES49"/>
    <mergeCell ref="ET49:FK49"/>
    <mergeCell ref="FM49:FN49"/>
    <mergeCell ref="FO49:GF49"/>
    <mergeCell ref="BL49:BM49"/>
    <mergeCell ref="BN49:CE49"/>
    <mergeCell ref="CG49:CH49"/>
    <mergeCell ref="CI49:CZ49"/>
    <mergeCell ref="DB49:DC49"/>
    <mergeCell ref="DD49:DU49"/>
    <mergeCell ref="AI52:AM52"/>
    <mergeCell ref="AN52:AO52"/>
    <mergeCell ref="EI51:EP51"/>
    <mergeCell ref="ER51:ES52"/>
    <mergeCell ref="ET51:EZ51"/>
    <mergeCell ref="FD51:FK51"/>
    <mergeCell ref="FM51:FN52"/>
    <mergeCell ref="FO51:FU51"/>
    <mergeCell ref="FJ52:FK52"/>
    <mergeCell ref="FO52:FU52"/>
    <mergeCell ref="CS51:CZ51"/>
    <mergeCell ref="DB51:DC52"/>
    <mergeCell ref="DD51:DJ51"/>
    <mergeCell ref="DN51:DU51"/>
    <mergeCell ref="DW51:DX52"/>
    <mergeCell ref="DY51:EE51"/>
    <mergeCell ref="CT52:CX52"/>
    <mergeCell ref="CY52:CZ52"/>
    <mergeCell ref="DD52:DJ52"/>
    <mergeCell ref="DO52:DS52"/>
    <mergeCell ref="BC51:BJ51"/>
    <mergeCell ref="BL51:BM52"/>
    <mergeCell ref="BN51:BT51"/>
    <mergeCell ref="BX51:CE51"/>
    <mergeCell ref="GZ52:HA52"/>
    <mergeCell ref="A53:B53"/>
    <mergeCell ref="C53:T53"/>
    <mergeCell ref="V53:W53"/>
    <mergeCell ref="X53:AO53"/>
    <mergeCell ref="AQ53:AR53"/>
    <mergeCell ref="DT52:DU52"/>
    <mergeCell ref="DY52:EE52"/>
    <mergeCell ref="EJ52:EN52"/>
    <mergeCell ref="EO52:EP52"/>
    <mergeCell ref="ET52:EZ52"/>
    <mergeCell ref="FE52:FI52"/>
    <mergeCell ref="AS52:AY52"/>
    <mergeCell ref="BD52:BH52"/>
    <mergeCell ref="BI52:BJ52"/>
    <mergeCell ref="BN52:BT52"/>
    <mergeCell ref="BY52:CC52"/>
    <mergeCell ref="CD52:CE52"/>
    <mergeCell ref="CG51:CH52"/>
    <mergeCell ref="CI51:CO51"/>
    <mergeCell ref="CI52:CO52"/>
    <mergeCell ref="FO53:GF53"/>
    <mergeCell ref="GH53:GI53"/>
    <mergeCell ref="GJ53:HA53"/>
    <mergeCell ref="FY51:GF51"/>
    <mergeCell ref="GH51:GI52"/>
    <mergeCell ref="GJ51:GP51"/>
    <mergeCell ref="GT51:HA51"/>
    <mergeCell ref="C52:I52"/>
    <mergeCell ref="N52:R52"/>
    <mergeCell ref="S52:T52"/>
    <mergeCell ref="X52:AD52"/>
    <mergeCell ref="DW54:EP54"/>
    <mergeCell ref="DD53:DU53"/>
    <mergeCell ref="DW53:DX53"/>
    <mergeCell ref="DY53:EP53"/>
    <mergeCell ref="ER53:ES53"/>
    <mergeCell ref="ET53:FK53"/>
    <mergeCell ref="FM53:FN53"/>
    <mergeCell ref="AS53:BJ53"/>
    <mergeCell ref="BL53:BM53"/>
    <mergeCell ref="BN53:CE53"/>
    <mergeCell ref="CG53:CH53"/>
    <mergeCell ref="CI53:CZ53"/>
    <mergeCell ref="DB53:DC53"/>
    <mergeCell ref="FZ52:GD52"/>
    <mergeCell ref="GE52:GF52"/>
    <mergeCell ref="GJ52:GP52"/>
    <mergeCell ref="GU52:GY52"/>
    <mergeCell ref="X55:Z55"/>
    <mergeCell ref="AA55:AD55"/>
    <mergeCell ref="AF55:AH55"/>
    <mergeCell ref="AI55:AJ55"/>
    <mergeCell ref="AK55:AO55"/>
    <mergeCell ref="AQ55:AR55"/>
    <mergeCell ref="ER54:FK54"/>
    <mergeCell ref="FM54:GF54"/>
    <mergeCell ref="GH54:HA54"/>
    <mergeCell ref="A55:B55"/>
    <mergeCell ref="C55:E55"/>
    <mergeCell ref="F55:I55"/>
    <mergeCell ref="K55:M55"/>
    <mergeCell ref="N55:O55"/>
    <mergeCell ref="P55:T55"/>
    <mergeCell ref="V55:W55"/>
    <mergeCell ref="EG55:EI55"/>
    <mergeCell ref="EJ55:EK55"/>
    <mergeCell ref="EL55:EP55"/>
    <mergeCell ref="ER55:ES55"/>
    <mergeCell ref="DD55:DF55"/>
    <mergeCell ref="DG55:DJ55"/>
    <mergeCell ref="DL55:DN55"/>
    <mergeCell ref="DO55:DP55"/>
    <mergeCell ref="DQ55:DU55"/>
    <mergeCell ref="DW55:DX55"/>
    <mergeCell ref="A54:T54"/>
    <mergeCell ref="V54:AO54"/>
    <mergeCell ref="AQ54:BJ54"/>
    <mergeCell ref="BL54:CE54"/>
    <mergeCell ref="CG54:CZ54"/>
    <mergeCell ref="DB54:DU54"/>
    <mergeCell ref="BV55:BX55"/>
    <mergeCell ref="BY55:BZ55"/>
    <mergeCell ref="CA55:CE55"/>
    <mergeCell ref="CG55:CH55"/>
    <mergeCell ref="DB56:DC56"/>
    <mergeCell ref="DD56:DF56"/>
    <mergeCell ref="AA56:AO56"/>
    <mergeCell ref="AQ56:AR56"/>
    <mergeCell ref="AS56:AU56"/>
    <mergeCell ref="AV56:BJ56"/>
    <mergeCell ref="BL56:BM56"/>
    <mergeCell ref="BN56:BP56"/>
    <mergeCell ref="AS55:AU55"/>
    <mergeCell ref="AV55:AY55"/>
    <mergeCell ref="BA55:BC55"/>
    <mergeCell ref="BD55:BE55"/>
    <mergeCell ref="BF55:BJ55"/>
    <mergeCell ref="BL55:BM55"/>
    <mergeCell ref="GJ55:GL55"/>
    <mergeCell ref="GM55:GP55"/>
    <mergeCell ref="GR55:GT55"/>
    <mergeCell ref="GU55:GV55"/>
    <mergeCell ref="GW55:HA55"/>
    <mergeCell ref="A56:B56"/>
    <mergeCell ref="C56:E56"/>
    <mergeCell ref="F56:T56"/>
    <mergeCell ref="V56:W56"/>
    <mergeCell ref="X56:Z56"/>
    <mergeCell ref="FO55:FQ55"/>
    <mergeCell ref="FR55:FU55"/>
    <mergeCell ref="FW55:FY55"/>
    <mergeCell ref="FZ55:GA55"/>
    <mergeCell ref="GB55:GF55"/>
    <mergeCell ref="GH55:GI55"/>
    <mergeCell ref="ET55:EV55"/>
    <mergeCell ref="EW55:EZ55"/>
    <mergeCell ref="FB55:FD55"/>
    <mergeCell ref="FE55:FF55"/>
    <mergeCell ref="FG55:FK55"/>
    <mergeCell ref="FM55:FN55"/>
    <mergeCell ref="DY55:EA55"/>
    <mergeCell ref="EB55:EE55"/>
    <mergeCell ref="CI55:CK55"/>
    <mergeCell ref="CL55:CO55"/>
    <mergeCell ref="CQ55:CS55"/>
    <mergeCell ref="CT55:CU55"/>
    <mergeCell ref="CV55:CZ55"/>
    <mergeCell ref="DB55:DC55"/>
    <mergeCell ref="BN55:BP55"/>
    <mergeCell ref="BQ55:BT55"/>
    <mergeCell ref="AF57:AH57"/>
    <mergeCell ref="AI57:AJ57"/>
    <mergeCell ref="AK57:AO57"/>
    <mergeCell ref="AQ57:AR57"/>
    <mergeCell ref="AS57:AU57"/>
    <mergeCell ref="AV57:AY57"/>
    <mergeCell ref="GM56:HA56"/>
    <mergeCell ref="A57:B57"/>
    <mergeCell ref="C57:E57"/>
    <mergeCell ref="F57:I57"/>
    <mergeCell ref="K57:M57"/>
    <mergeCell ref="N57:O57"/>
    <mergeCell ref="P57:T57"/>
    <mergeCell ref="V57:W57"/>
    <mergeCell ref="X57:Z57"/>
    <mergeCell ref="AA57:AD57"/>
    <mergeCell ref="EW56:FK56"/>
    <mergeCell ref="FM56:FN56"/>
    <mergeCell ref="FO56:FQ56"/>
    <mergeCell ref="FR56:GF56"/>
    <mergeCell ref="GH56:GI56"/>
    <mergeCell ref="GJ56:GL56"/>
    <mergeCell ref="DG56:DU56"/>
    <mergeCell ref="DW56:DX56"/>
    <mergeCell ref="DY56:EA56"/>
    <mergeCell ref="EB56:EP56"/>
    <mergeCell ref="ER56:ES56"/>
    <mergeCell ref="ET56:EV56"/>
    <mergeCell ref="BQ56:CE56"/>
    <mergeCell ref="CG56:CH56"/>
    <mergeCell ref="CI56:CK56"/>
    <mergeCell ref="CL56:CZ56"/>
    <mergeCell ref="DY57:EA57"/>
    <mergeCell ref="EB57:EE57"/>
    <mergeCell ref="CQ57:CS57"/>
    <mergeCell ref="CT57:CU57"/>
    <mergeCell ref="CV57:CZ57"/>
    <mergeCell ref="DB57:DC57"/>
    <mergeCell ref="DD57:DF57"/>
    <mergeCell ref="DG57:DJ57"/>
    <mergeCell ref="BV57:BX57"/>
    <mergeCell ref="BY57:BZ57"/>
    <mergeCell ref="CA57:CE57"/>
    <mergeCell ref="CG57:CH57"/>
    <mergeCell ref="CI57:CK57"/>
    <mergeCell ref="CL57:CO57"/>
    <mergeCell ref="BA57:BC57"/>
    <mergeCell ref="BD57:BE57"/>
    <mergeCell ref="BF57:BJ57"/>
    <mergeCell ref="BL57:BM57"/>
    <mergeCell ref="BN57:BP57"/>
    <mergeCell ref="BQ57:BT57"/>
    <mergeCell ref="GR57:GT57"/>
    <mergeCell ref="GU57:GV57"/>
    <mergeCell ref="GW57:HA57"/>
    <mergeCell ref="A58:B58"/>
    <mergeCell ref="C58:E58"/>
    <mergeCell ref="F58:T58"/>
    <mergeCell ref="V58:W58"/>
    <mergeCell ref="X58:Z58"/>
    <mergeCell ref="AA58:AO58"/>
    <mergeCell ref="AQ58:AR58"/>
    <mergeCell ref="FW57:FY57"/>
    <mergeCell ref="FZ57:GA57"/>
    <mergeCell ref="GB57:GF57"/>
    <mergeCell ref="GH57:GI57"/>
    <mergeCell ref="GJ57:GL57"/>
    <mergeCell ref="GM57:GP57"/>
    <mergeCell ref="FB57:FD57"/>
    <mergeCell ref="FE57:FF57"/>
    <mergeCell ref="FG57:FK57"/>
    <mergeCell ref="FM57:FN57"/>
    <mergeCell ref="FO57:FQ57"/>
    <mergeCell ref="FR57:FU57"/>
    <mergeCell ref="EG57:EI57"/>
    <mergeCell ref="EJ57:EK57"/>
    <mergeCell ref="EL57:EP57"/>
    <mergeCell ref="ER57:ES57"/>
    <mergeCell ref="ET57:EV57"/>
    <mergeCell ref="EW57:EZ57"/>
    <mergeCell ref="DL57:DN57"/>
    <mergeCell ref="DO57:DP57"/>
    <mergeCell ref="DQ57:DU57"/>
    <mergeCell ref="DW57:DX57"/>
    <mergeCell ref="A59:B59"/>
    <mergeCell ref="C59:T59"/>
    <mergeCell ref="V59:W59"/>
    <mergeCell ref="X59:AO59"/>
    <mergeCell ref="AQ59:AR59"/>
    <mergeCell ref="DY58:EA58"/>
    <mergeCell ref="EB58:EP58"/>
    <mergeCell ref="ER58:ES58"/>
    <mergeCell ref="ET58:EV58"/>
    <mergeCell ref="EW58:FK58"/>
    <mergeCell ref="FM58:FN58"/>
    <mergeCell ref="CI58:CK58"/>
    <mergeCell ref="CL58:CZ58"/>
    <mergeCell ref="DB58:DC58"/>
    <mergeCell ref="DD58:DF58"/>
    <mergeCell ref="DG58:DU58"/>
    <mergeCell ref="DW58:DX58"/>
    <mergeCell ref="AS58:AU58"/>
    <mergeCell ref="AV58:BJ58"/>
    <mergeCell ref="BL58:BM58"/>
    <mergeCell ref="BN58:BP58"/>
    <mergeCell ref="BQ58:CE58"/>
    <mergeCell ref="CG58:CH58"/>
    <mergeCell ref="DD59:DU59"/>
    <mergeCell ref="DW59:DX59"/>
    <mergeCell ref="DY59:EP59"/>
    <mergeCell ref="ER59:ES59"/>
    <mergeCell ref="ET59:FK59"/>
    <mergeCell ref="FM59:FN59"/>
    <mergeCell ref="AS59:BJ59"/>
    <mergeCell ref="BL59:BM59"/>
    <mergeCell ref="BN59:CE59"/>
    <mergeCell ref="CG59:CH59"/>
    <mergeCell ref="CI59:CZ59"/>
    <mergeCell ref="DB59:DC59"/>
    <mergeCell ref="FO58:FQ58"/>
    <mergeCell ref="FR58:GF58"/>
    <mergeCell ref="GH58:GI58"/>
    <mergeCell ref="GJ58:GL58"/>
    <mergeCell ref="GM58:HA58"/>
    <mergeCell ref="FO59:GF59"/>
    <mergeCell ref="GH59:GI59"/>
    <mergeCell ref="GJ59:HA59"/>
    <mergeCell ref="ER61:FK61"/>
    <mergeCell ref="FM61:GF61"/>
    <mergeCell ref="GH61:HA61"/>
    <mergeCell ref="A62:J62"/>
    <mergeCell ref="K62:T62"/>
    <mergeCell ref="V62:AE62"/>
    <mergeCell ref="AF62:AO62"/>
    <mergeCell ref="AQ62:AZ62"/>
    <mergeCell ref="BA62:BJ62"/>
    <mergeCell ref="BL62:BU62"/>
    <mergeCell ref="ER60:FK60"/>
    <mergeCell ref="FM60:GF60"/>
    <mergeCell ref="GH60:HA60"/>
    <mergeCell ref="A61:T61"/>
    <mergeCell ref="V61:AO61"/>
    <mergeCell ref="AQ61:BJ61"/>
    <mergeCell ref="BL61:CE61"/>
    <mergeCell ref="CG61:CZ61"/>
    <mergeCell ref="DB61:DU61"/>
    <mergeCell ref="DW61:EP61"/>
    <mergeCell ref="A60:T60"/>
    <mergeCell ref="V60:AO60"/>
    <mergeCell ref="AQ60:BJ60"/>
    <mergeCell ref="BL60:CE60"/>
    <mergeCell ref="CG60:CZ60"/>
    <mergeCell ref="DB60:DU60"/>
    <mergeCell ref="DW60:EP60"/>
    <mergeCell ref="AA63:AE63"/>
    <mergeCell ref="AF63:AJ63"/>
    <mergeCell ref="AK63:AO63"/>
    <mergeCell ref="AQ63:AU63"/>
    <mergeCell ref="EG62:EP62"/>
    <mergeCell ref="ER62:FA62"/>
    <mergeCell ref="FB62:FK62"/>
    <mergeCell ref="FM62:FV62"/>
    <mergeCell ref="FW62:GF62"/>
    <mergeCell ref="GH62:GQ62"/>
    <mergeCell ref="BV62:CE62"/>
    <mergeCell ref="CG62:CP62"/>
    <mergeCell ref="CQ62:CZ62"/>
    <mergeCell ref="DB62:DK62"/>
    <mergeCell ref="DL62:DU62"/>
    <mergeCell ref="DW62:EF62"/>
    <mergeCell ref="DQ63:DU63"/>
    <mergeCell ref="DW63:EA63"/>
    <mergeCell ref="EB63:EF63"/>
    <mergeCell ref="EG63:EK63"/>
    <mergeCell ref="CA63:CE63"/>
    <mergeCell ref="CG63:CK63"/>
    <mergeCell ref="CL63:CP63"/>
    <mergeCell ref="CQ63:CU63"/>
    <mergeCell ref="CV63:CZ63"/>
    <mergeCell ref="DB63:DF63"/>
    <mergeCell ref="GR62:HA62"/>
    <mergeCell ref="CV64:CZ64"/>
    <mergeCell ref="DB64:DF64"/>
    <mergeCell ref="AV64:AZ64"/>
    <mergeCell ref="BA64:BE64"/>
    <mergeCell ref="BF64:BJ64"/>
    <mergeCell ref="BL64:BP64"/>
    <mergeCell ref="BQ64:BU64"/>
    <mergeCell ref="BV64:BZ64"/>
    <mergeCell ref="GW63:HA63"/>
    <mergeCell ref="A64:E64"/>
    <mergeCell ref="F64:J64"/>
    <mergeCell ref="K64:O64"/>
    <mergeCell ref="P64:T64"/>
    <mergeCell ref="V64:Z64"/>
    <mergeCell ref="AA64:AE64"/>
    <mergeCell ref="AF64:AJ64"/>
    <mergeCell ref="AK64:AO64"/>
    <mergeCell ref="AQ64:AU64"/>
    <mergeCell ref="FR63:FV63"/>
    <mergeCell ref="FW63:GA63"/>
    <mergeCell ref="GB63:GF63"/>
    <mergeCell ref="GH63:GL63"/>
    <mergeCell ref="GM63:GQ63"/>
    <mergeCell ref="GR63:GV63"/>
    <mergeCell ref="EL63:EP63"/>
    <mergeCell ref="ER63:EV63"/>
    <mergeCell ref="A63:E63"/>
    <mergeCell ref="F63:J63"/>
    <mergeCell ref="K63:O63"/>
    <mergeCell ref="P63:T63"/>
    <mergeCell ref="V63:Z63"/>
    <mergeCell ref="FW64:GA64"/>
    <mergeCell ref="GB64:GF64"/>
    <mergeCell ref="GH64:GL64"/>
    <mergeCell ref="GM64:GQ64"/>
    <mergeCell ref="GR64:GV64"/>
    <mergeCell ref="EL64:EP64"/>
    <mergeCell ref="ER64:EV64"/>
    <mergeCell ref="EW64:FA64"/>
    <mergeCell ref="FB64:FF64"/>
    <mergeCell ref="FG64:FK64"/>
    <mergeCell ref="FM64:FQ64"/>
    <mergeCell ref="DG64:DK64"/>
    <mergeCell ref="DL64:DP64"/>
    <mergeCell ref="DQ64:DU64"/>
    <mergeCell ref="DW64:EA64"/>
    <mergeCell ref="BA63:BE63"/>
    <mergeCell ref="BF63:BJ63"/>
    <mergeCell ref="BL63:BP63"/>
    <mergeCell ref="BQ63:BU63"/>
    <mergeCell ref="BV63:BZ63"/>
    <mergeCell ref="FR64:FV64"/>
    <mergeCell ref="AV63:AZ63"/>
    <mergeCell ref="DB67:DH67"/>
    <mergeCell ref="DJ67:DV67"/>
    <mergeCell ref="DW67:EC67"/>
    <mergeCell ref="EE67:EQ67"/>
    <mergeCell ref="ER67:EX67"/>
    <mergeCell ref="GH65:HA66"/>
    <mergeCell ref="A67:G67"/>
    <mergeCell ref="I67:U67"/>
    <mergeCell ref="V67:AB67"/>
    <mergeCell ref="AD67:AP67"/>
    <mergeCell ref="AQ67:AW67"/>
    <mergeCell ref="AY67:BK67"/>
    <mergeCell ref="BL67:BR67"/>
    <mergeCell ref="BT67:CF67"/>
    <mergeCell ref="CG67:CM67"/>
    <mergeCell ref="EW63:FA63"/>
    <mergeCell ref="FB63:FF63"/>
    <mergeCell ref="FG63:FK63"/>
    <mergeCell ref="FM63:FQ63"/>
    <mergeCell ref="DG63:DK63"/>
    <mergeCell ref="DL63:DP63"/>
    <mergeCell ref="GW64:HA64"/>
    <mergeCell ref="A65:T66"/>
    <mergeCell ref="V65:AO66"/>
    <mergeCell ref="AQ65:BJ66"/>
    <mergeCell ref="BL65:CE66"/>
    <mergeCell ref="CG65:CZ66"/>
    <mergeCell ref="DB65:DU66"/>
    <mergeCell ref="DW65:EP66"/>
    <mergeCell ref="ER65:FK66"/>
    <mergeCell ref="FM65:GF66"/>
    <mergeCell ref="EZ69:FL69"/>
    <mergeCell ref="DJ70:DQ70"/>
    <mergeCell ref="DR70:DV70"/>
    <mergeCell ref="EE70:EL70"/>
    <mergeCell ref="AY68:BK68"/>
    <mergeCell ref="BL68:BR72"/>
    <mergeCell ref="BT68:CF68"/>
    <mergeCell ref="CG68:CM72"/>
    <mergeCell ref="CO68:DA68"/>
    <mergeCell ref="DB68:DH72"/>
    <mergeCell ref="CO70:CV70"/>
    <mergeCell ref="CW70:DA70"/>
    <mergeCell ref="CW71:DA71"/>
    <mergeCell ref="BT72:BU73"/>
    <mergeCell ref="GX70:HB70"/>
    <mergeCell ref="I71:P71"/>
    <mergeCell ref="EB64:EF64"/>
    <mergeCell ref="EG64:EK64"/>
    <mergeCell ref="CA64:CE64"/>
    <mergeCell ref="CG64:CK64"/>
    <mergeCell ref="CL64:CP64"/>
    <mergeCell ref="CQ64:CU64"/>
    <mergeCell ref="EZ67:FL67"/>
    <mergeCell ref="FM67:FS67"/>
    <mergeCell ref="FU67:GG67"/>
    <mergeCell ref="GH67:GN67"/>
    <mergeCell ref="GP67:HB67"/>
    <mergeCell ref="I68:U68"/>
    <mergeCell ref="V68:AB72"/>
    <mergeCell ref="AD68:AP68"/>
    <mergeCell ref="AQ68:AW72"/>
    <mergeCell ref="CO67:DA67"/>
    <mergeCell ref="EM70:EQ70"/>
    <mergeCell ref="EZ70:FG70"/>
    <mergeCell ref="FH70:FL70"/>
    <mergeCell ref="FU70:GB70"/>
    <mergeCell ref="GC70:GG70"/>
    <mergeCell ref="GP70:GW70"/>
    <mergeCell ref="FU69:GG69"/>
    <mergeCell ref="GP69:HB69"/>
    <mergeCell ref="I70:P70"/>
    <mergeCell ref="Q70:U70"/>
    <mergeCell ref="AD70:AK70"/>
    <mergeCell ref="AL70:AP70"/>
    <mergeCell ref="AY70:BF70"/>
    <mergeCell ref="BG70:BK70"/>
    <mergeCell ref="BT70:CA70"/>
    <mergeCell ref="CB70:CF70"/>
    <mergeCell ref="FU68:GG68"/>
    <mergeCell ref="GH68:GN72"/>
    <mergeCell ref="GP68:HB68"/>
    <mergeCell ref="I69:U69"/>
    <mergeCell ref="AD69:AP69"/>
    <mergeCell ref="AY69:BK69"/>
    <mergeCell ref="BT69:CF69"/>
    <mergeCell ref="CO69:DA69"/>
    <mergeCell ref="DJ69:DV69"/>
    <mergeCell ref="EE69:EQ69"/>
    <mergeCell ref="DJ68:DV68"/>
    <mergeCell ref="DW68:EC72"/>
    <mergeCell ref="EE68:EQ68"/>
    <mergeCell ref="ER68:EX72"/>
    <mergeCell ref="EZ68:FL68"/>
    <mergeCell ref="FM68:FS72"/>
    <mergeCell ref="GP71:GW71"/>
    <mergeCell ref="GX71:HB71"/>
    <mergeCell ref="I72:J73"/>
    <mergeCell ref="K72:U72"/>
    <mergeCell ref="AD72:AE73"/>
    <mergeCell ref="AF72:AP72"/>
    <mergeCell ref="AY72:AZ73"/>
    <mergeCell ref="BA72:BK72"/>
    <mergeCell ref="DJ71:DQ71"/>
    <mergeCell ref="DR71:DV71"/>
    <mergeCell ref="EE71:EL71"/>
    <mergeCell ref="EM71:EQ71"/>
    <mergeCell ref="EZ71:FG71"/>
    <mergeCell ref="FH71:FL71"/>
    <mergeCell ref="FW73:GG73"/>
    <mergeCell ref="GH73:GN73"/>
    <mergeCell ref="GR73:HB73"/>
    <mergeCell ref="GR72:HB72"/>
    <mergeCell ref="Q71:U71"/>
    <mergeCell ref="AD71:AK71"/>
    <mergeCell ref="AL71:AP71"/>
    <mergeCell ref="AY71:BF71"/>
    <mergeCell ref="BG71:BK71"/>
    <mergeCell ref="BT71:CA71"/>
    <mergeCell ref="CB71:CF71"/>
    <mergeCell ref="CO71:CV71"/>
    <mergeCell ref="A73:G73"/>
    <mergeCell ref="K73:U73"/>
    <mergeCell ref="V73:AB73"/>
    <mergeCell ref="AF73:AP73"/>
    <mergeCell ref="AQ73:AW73"/>
    <mergeCell ref="BA73:BK73"/>
    <mergeCell ref="BL73:BR73"/>
    <mergeCell ref="BV73:CF73"/>
    <mergeCell ref="CG73:CM73"/>
    <mergeCell ref="EG72:EQ72"/>
    <mergeCell ref="EZ72:FA73"/>
    <mergeCell ref="FB72:FL72"/>
    <mergeCell ref="FU72:FV73"/>
    <mergeCell ref="FW72:GG72"/>
    <mergeCell ref="GP72:GQ73"/>
    <mergeCell ref="EG73:EQ73"/>
    <mergeCell ref="ER73:EX73"/>
    <mergeCell ref="FB73:FL73"/>
    <mergeCell ref="FM73:FS73"/>
    <mergeCell ref="BV72:CF72"/>
    <mergeCell ref="CO72:CP73"/>
    <mergeCell ref="CQ72:DA72"/>
    <mergeCell ref="DJ72:DK73"/>
    <mergeCell ref="DL72:DV72"/>
    <mergeCell ref="EE72:EF73"/>
    <mergeCell ref="CQ73:DA73"/>
    <mergeCell ref="DB73:DH73"/>
    <mergeCell ref="DL73:DV73"/>
    <mergeCell ref="DW73:EC73"/>
    <mergeCell ref="A68:G72"/>
    <mergeCell ref="FU71:GB71"/>
    <mergeCell ref="GC71:GG71"/>
  </mergeCells>
  <phoneticPr fontId="1"/>
  <conditionalFormatting sqref="O4:T4">
    <cfRule type="expression" dxfId="313" priority="440">
      <formula>$O$4=""</formula>
    </cfRule>
  </conditionalFormatting>
  <conditionalFormatting sqref="F5:N5">
    <cfRule type="expression" dxfId="312" priority="439">
      <formula>$F$5=""</formula>
    </cfRule>
  </conditionalFormatting>
  <conditionalFormatting sqref="F6:N6">
    <cfRule type="expression" dxfId="311" priority="438">
      <formula>$F$6=""</formula>
    </cfRule>
  </conditionalFormatting>
  <conditionalFormatting sqref="F7:N7">
    <cfRule type="expression" dxfId="310" priority="437">
      <formula>$F$7=""</formula>
    </cfRule>
  </conditionalFormatting>
  <conditionalFormatting sqref="F8:I8">
    <cfRule type="expression" dxfId="309" priority="435">
      <formula>$F$8=""</formula>
    </cfRule>
  </conditionalFormatting>
  <conditionalFormatting sqref="C9:I9">
    <cfRule type="expression" dxfId="308" priority="434">
      <formula>$C$9=""</formula>
    </cfRule>
  </conditionalFormatting>
  <conditionalFormatting sqref="O8:T9">
    <cfRule type="expression" dxfId="307" priority="433">
      <formula>$O$8=""</formula>
    </cfRule>
  </conditionalFormatting>
  <conditionalFormatting sqref="C10:K10">
    <cfRule type="expression" dxfId="306" priority="432">
      <formula>$C$10=""</formula>
    </cfRule>
  </conditionalFormatting>
  <conditionalFormatting sqref="N10:O10">
    <cfRule type="expression" dxfId="305" priority="431">
      <formula>$N$10=""</formula>
    </cfRule>
  </conditionalFormatting>
  <conditionalFormatting sqref="F15 K14">
    <cfRule type="expression" dxfId="304" priority="430">
      <formula>AND($F$15="",$K$14="")</formula>
    </cfRule>
  </conditionalFormatting>
  <conditionalFormatting sqref="L15:T15">
    <cfRule type="expression" dxfId="303" priority="429">
      <formula>AND($K$14&lt;&gt;"",$L$15="",$P$15="",$R$15="")</formula>
    </cfRule>
  </conditionalFormatting>
  <conditionalFormatting sqref="E28:G28">
    <cfRule type="expression" dxfId="302" priority="425">
      <formula>$E$28=""</formula>
    </cfRule>
  </conditionalFormatting>
  <conditionalFormatting sqref="H28:I28">
    <cfRule type="expression" dxfId="301" priority="424">
      <formula>$H$28=""</formula>
    </cfRule>
  </conditionalFormatting>
  <conditionalFormatting sqref="O26:T27">
    <cfRule type="expression" dxfId="300" priority="423">
      <formula>$O$26=""</formula>
    </cfRule>
  </conditionalFormatting>
  <conditionalFormatting sqref="O28:T28">
    <cfRule type="expression" dxfId="299" priority="422">
      <formula>$O$28=""</formula>
    </cfRule>
  </conditionalFormatting>
  <conditionalFormatting sqref="F37:I37">
    <cfRule type="expression" dxfId="298" priority="413">
      <formula>$F$37=""</formula>
    </cfRule>
  </conditionalFormatting>
  <conditionalFormatting sqref="G27:K27">
    <cfRule type="expression" dxfId="297" priority="426">
      <formula>AND($C$27="■その他",$G$27="")</formula>
    </cfRule>
  </conditionalFormatting>
  <conditionalFormatting sqref="J33">
    <cfRule type="expression" dxfId="296" priority="420">
      <formula>AND($H$33="■有",$J$33="")</formula>
    </cfRule>
  </conditionalFormatting>
  <conditionalFormatting sqref="F34:I34">
    <cfRule type="expression" dxfId="295" priority="419">
      <formula>AND($H$33="■有",$F$34="")</formula>
    </cfRule>
  </conditionalFormatting>
  <conditionalFormatting sqref="K34:M34">
    <cfRule type="expression" dxfId="294" priority="418">
      <formula>AND($H$33="■有",$K$34="")</formula>
    </cfRule>
  </conditionalFormatting>
  <conditionalFormatting sqref="P34:T34">
    <cfRule type="expression" dxfId="293" priority="417">
      <formula>AND($H$33="■有",$P$34="")</formula>
    </cfRule>
  </conditionalFormatting>
  <conditionalFormatting sqref="K37:M37">
    <cfRule type="expression" dxfId="292" priority="412">
      <formula>AND($F$37&lt;&gt;"同居家族①と同じ",$F$37&lt;&gt;"同居家族②と同じ",$F$37="")</formula>
    </cfRule>
  </conditionalFormatting>
  <conditionalFormatting sqref="P37:T37">
    <cfRule type="expression" dxfId="291" priority="411">
      <formula>AND($F$37&lt;&gt;"同居家族①と同じ",$F$37&lt;&gt;"同居家族②と同じ",$P$37="")</formula>
    </cfRule>
  </conditionalFormatting>
  <conditionalFormatting sqref="N52:R52">
    <cfRule type="expression" dxfId="290" priority="406">
      <formula>AND($J$52="■有",$N$52="")</formula>
    </cfRule>
  </conditionalFormatting>
  <conditionalFormatting sqref="F55:I55">
    <cfRule type="expression" dxfId="289" priority="403">
      <formula>$F$55=""</formula>
    </cfRule>
  </conditionalFormatting>
  <conditionalFormatting sqref="K39:M39">
    <cfRule type="expression" dxfId="288" priority="402">
      <formula>AND($F$39&lt;&gt;"",$F$39&lt;&gt;"同居家族①と同じ",$F$39&lt;&gt;"同居家族②と同じ",$K$39="")</formula>
    </cfRule>
  </conditionalFormatting>
  <conditionalFormatting sqref="P39:T39">
    <cfRule type="expression" dxfId="287" priority="401">
      <formula>AND($F$39&lt;&gt;"",$F$39&lt;&gt;"同居家族①と同じ",$F$39&lt;&gt;"同居家族②と同じ",$P$39="")</formula>
    </cfRule>
  </conditionalFormatting>
  <conditionalFormatting sqref="F63:J63">
    <cfRule type="expression" dxfId="286" priority="398">
      <formula>$F$63=""</formula>
    </cfRule>
  </conditionalFormatting>
  <conditionalFormatting sqref="P63:T63">
    <cfRule type="expression" dxfId="285" priority="397">
      <formula>$P$63=""</formula>
    </cfRule>
  </conditionalFormatting>
  <conditionalFormatting sqref="E48:S48">
    <cfRule type="expression" dxfId="284" priority="409">
      <formula>AND($A$48="■その他",$E$48="")</formula>
    </cfRule>
  </conditionalFormatting>
  <conditionalFormatting sqref="AJ4:AO4">
    <cfRule type="expression" dxfId="283" priority="396">
      <formula>$O$4=""</formula>
    </cfRule>
  </conditionalFormatting>
  <conditionalFormatting sqref="AA5:AI5">
    <cfRule type="expression" dxfId="282" priority="395">
      <formula>$F$5=""</formula>
    </cfRule>
  </conditionalFormatting>
  <conditionalFormatting sqref="AA6:AI6">
    <cfRule type="expression" dxfId="281" priority="394">
      <formula>$F$6=""</formula>
    </cfRule>
  </conditionalFormatting>
  <conditionalFormatting sqref="AA7:AI7">
    <cfRule type="expression" dxfId="280" priority="393">
      <formula>$F$7=""</formula>
    </cfRule>
  </conditionalFormatting>
  <conditionalFormatting sqref="AA8:AD8">
    <cfRule type="expression" dxfId="279" priority="391">
      <formula>$F$8=""</formula>
    </cfRule>
  </conditionalFormatting>
  <conditionalFormatting sqref="X9:AD9">
    <cfRule type="expression" dxfId="278" priority="390">
      <formula>$C$9=""</formula>
    </cfRule>
  </conditionalFormatting>
  <conditionalFormatting sqref="AJ8:AO9">
    <cfRule type="expression" dxfId="277" priority="389">
      <formula>$O$8=""</formula>
    </cfRule>
  </conditionalFormatting>
  <conditionalFormatting sqref="X10:AF10">
    <cfRule type="expression" dxfId="276" priority="388">
      <formula>$C$10=""</formula>
    </cfRule>
  </conditionalFormatting>
  <conditionalFormatting sqref="AI10:AJ10">
    <cfRule type="expression" dxfId="275" priority="387">
      <formula>$N$10=""</formula>
    </cfRule>
  </conditionalFormatting>
  <conditionalFormatting sqref="AA15 AF14">
    <cfRule type="expression" dxfId="274" priority="386">
      <formula>AND($F$15="",$K$14="")</formula>
    </cfRule>
  </conditionalFormatting>
  <conditionalFormatting sqref="AG15:AO15">
    <cfRule type="expression" dxfId="273" priority="385">
      <formula>AND($K$14&lt;&gt;"",$L$15="",$P$15="",$R$15="")</formula>
    </cfRule>
  </conditionalFormatting>
  <conditionalFormatting sqref="Z28:AB28">
    <cfRule type="expression" dxfId="272" priority="381">
      <formula>$E$28=""</formula>
    </cfRule>
  </conditionalFormatting>
  <conditionalFormatting sqref="AC28:AD28">
    <cfRule type="expression" dxfId="271" priority="380">
      <formula>$H$28=""</formula>
    </cfRule>
  </conditionalFormatting>
  <conditionalFormatting sqref="AJ26:AO27">
    <cfRule type="expression" dxfId="270" priority="379">
      <formula>$O$26=""</formula>
    </cfRule>
  </conditionalFormatting>
  <conditionalFormatting sqref="AJ28:AO28">
    <cfRule type="expression" dxfId="269" priority="378">
      <formula>$O$28=""</formula>
    </cfRule>
  </conditionalFormatting>
  <conditionalFormatting sqref="AA37:AD37">
    <cfRule type="expression" dxfId="268" priority="369">
      <formula>$F$37=""</formula>
    </cfRule>
  </conditionalFormatting>
  <conditionalFormatting sqref="AB27:AF27">
    <cfRule type="expression" dxfId="267" priority="382">
      <formula>AND($C$27="■その他",$G$27="")</formula>
    </cfRule>
  </conditionalFormatting>
  <conditionalFormatting sqref="AE33">
    <cfRule type="expression" dxfId="266" priority="376">
      <formula>AND($H$33="■有",$J$33="")</formula>
    </cfRule>
  </conditionalFormatting>
  <conditionalFormatting sqref="AA34:AD34">
    <cfRule type="expression" dxfId="265" priority="375">
      <formula>AND($H$33="■有",$F$34="")</formula>
    </cfRule>
  </conditionalFormatting>
  <conditionalFormatting sqref="AF34:AH34">
    <cfRule type="expression" dxfId="264" priority="374">
      <formula>AND($H$33="■有",$K$34="")</formula>
    </cfRule>
  </conditionalFormatting>
  <conditionalFormatting sqref="AK34:AO34">
    <cfRule type="expression" dxfId="263" priority="373">
      <formula>AND($H$33="■有",$P$34="")</formula>
    </cfRule>
  </conditionalFormatting>
  <conditionalFormatting sqref="AF37:AH37">
    <cfRule type="expression" dxfId="262" priority="368">
      <formula>AND($F$37&lt;&gt;"同居家族①と同じ",$F$37&lt;&gt;"同居家族②と同じ",$F$37="")</formula>
    </cfRule>
  </conditionalFormatting>
  <conditionalFormatting sqref="AK37:AO37">
    <cfRule type="expression" dxfId="261" priority="367">
      <formula>AND($F$37&lt;&gt;"同居家族①と同じ",$F$37&lt;&gt;"同居家族②と同じ",$P$37="")</formula>
    </cfRule>
  </conditionalFormatting>
  <conditionalFormatting sqref="AI52:AM52">
    <cfRule type="expression" dxfId="260" priority="362">
      <formula>AND($J$52="■有",$N$52="")</formula>
    </cfRule>
  </conditionalFormatting>
  <conditionalFormatting sqref="AA55:AD55">
    <cfRule type="expression" dxfId="259" priority="359">
      <formula>$F$55=""</formula>
    </cfRule>
  </conditionalFormatting>
  <conditionalFormatting sqref="AF39:AH39">
    <cfRule type="expression" dxfId="258" priority="358">
      <formula>AND($F$39&lt;&gt;"",$F$39&lt;&gt;"同居家族①と同じ",$F$39&lt;&gt;"同居家族②と同じ",$K$39="")</formula>
    </cfRule>
  </conditionalFormatting>
  <conditionalFormatting sqref="AK39:AO39">
    <cfRule type="expression" dxfId="257" priority="357">
      <formula>AND($F$39&lt;&gt;"",$F$39&lt;&gt;"同居家族①と同じ",$F$39&lt;&gt;"同居家族②と同じ",$P$39="")</formula>
    </cfRule>
  </conditionalFormatting>
  <conditionalFormatting sqref="AA63:AE63">
    <cfRule type="expression" dxfId="256" priority="354">
      <formula>$F$63=""</formula>
    </cfRule>
  </conditionalFormatting>
  <conditionalFormatting sqref="AK63:AO63">
    <cfRule type="expression" dxfId="255" priority="353">
      <formula>$P$63=""</formula>
    </cfRule>
  </conditionalFormatting>
  <conditionalFormatting sqref="Z48:AN48">
    <cfRule type="expression" dxfId="254" priority="365">
      <formula>AND($A$48="■その他",$E$48="")</formula>
    </cfRule>
  </conditionalFormatting>
  <conditionalFormatting sqref="BE4:BJ4">
    <cfRule type="expression" dxfId="253" priority="352">
      <formula>$O$4=""</formula>
    </cfRule>
  </conditionalFormatting>
  <conditionalFormatting sqref="AV5:BD5">
    <cfRule type="expression" dxfId="252" priority="351">
      <formula>$F$5=""</formula>
    </cfRule>
  </conditionalFormatting>
  <conditionalFormatting sqref="AV6:BD6">
    <cfRule type="expression" dxfId="251" priority="350">
      <formula>$F$6=""</formula>
    </cfRule>
  </conditionalFormatting>
  <conditionalFormatting sqref="AV7:BD7">
    <cfRule type="expression" dxfId="250" priority="349">
      <formula>$F$7=""</formula>
    </cfRule>
  </conditionalFormatting>
  <conditionalFormatting sqref="AV8:AY8">
    <cfRule type="expression" dxfId="249" priority="347">
      <formula>$F$8=""</formula>
    </cfRule>
  </conditionalFormatting>
  <conditionalFormatting sqref="AS9:AY9">
    <cfRule type="expression" dxfId="248" priority="346">
      <formula>$C$9=""</formula>
    </cfRule>
  </conditionalFormatting>
  <conditionalFormatting sqref="BE8:BJ9">
    <cfRule type="expression" dxfId="247" priority="345">
      <formula>$O$8=""</formula>
    </cfRule>
  </conditionalFormatting>
  <conditionalFormatting sqref="AS10:BA10">
    <cfRule type="expression" dxfId="246" priority="344">
      <formula>$C$10=""</formula>
    </cfRule>
  </conditionalFormatting>
  <conditionalFormatting sqref="BD10:BE10">
    <cfRule type="expression" dxfId="245" priority="343">
      <formula>$N$10=""</formula>
    </cfRule>
  </conditionalFormatting>
  <conditionalFormatting sqref="AV15 BA14">
    <cfRule type="expression" dxfId="244" priority="342">
      <formula>AND($F$15="",$K$14="")</formula>
    </cfRule>
  </conditionalFormatting>
  <conditionalFormatting sqref="BB15:BJ15">
    <cfRule type="expression" dxfId="243" priority="341">
      <formula>AND($K$14&lt;&gt;"",$L$15="",$P$15="",$R$15="")</formula>
    </cfRule>
  </conditionalFormatting>
  <conditionalFormatting sqref="AU28:AW28">
    <cfRule type="expression" dxfId="242" priority="337">
      <formula>$E$28=""</formula>
    </cfRule>
  </conditionalFormatting>
  <conditionalFormatting sqref="AX28:AY28">
    <cfRule type="expression" dxfId="241" priority="336">
      <formula>$H$28=""</formula>
    </cfRule>
  </conditionalFormatting>
  <conditionalFormatting sqref="BE26:BJ27">
    <cfRule type="expression" dxfId="240" priority="335">
      <formula>$O$26=""</formula>
    </cfRule>
  </conditionalFormatting>
  <conditionalFormatting sqref="BE28:BJ28">
    <cfRule type="expression" dxfId="239" priority="334">
      <formula>$O$28=""</formula>
    </cfRule>
  </conditionalFormatting>
  <conditionalFormatting sqref="AV37:AY37">
    <cfRule type="expression" dxfId="238" priority="325">
      <formula>$F$37=""</formula>
    </cfRule>
  </conditionalFormatting>
  <conditionalFormatting sqref="AW27:BA27">
    <cfRule type="expression" dxfId="237" priority="338">
      <formula>AND($C$27="■その他",$G$27="")</formula>
    </cfRule>
  </conditionalFormatting>
  <conditionalFormatting sqref="AZ33">
    <cfRule type="expression" dxfId="236" priority="332">
      <formula>AND($H$33="■有",$J$33="")</formula>
    </cfRule>
  </conditionalFormatting>
  <conditionalFormatting sqref="AV34:AY34">
    <cfRule type="expression" dxfId="235" priority="331">
      <formula>AND($H$33="■有",$F$34="")</formula>
    </cfRule>
  </conditionalFormatting>
  <conditionalFormatting sqref="BA34:BC34">
    <cfRule type="expression" dxfId="234" priority="330">
      <formula>AND($H$33="■有",$K$34="")</formula>
    </cfRule>
  </conditionalFormatting>
  <conditionalFormatting sqref="BF34:BJ34">
    <cfRule type="expression" dxfId="233" priority="329">
      <formula>AND($H$33="■有",$P$34="")</formula>
    </cfRule>
  </conditionalFormatting>
  <conditionalFormatting sqref="BA37:BC37">
    <cfRule type="expression" dxfId="232" priority="324">
      <formula>AND($F$37&lt;&gt;"同居家族①と同じ",$F$37&lt;&gt;"同居家族②と同じ",$F$37="")</formula>
    </cfRule>
  </conditionalFormatting>
  <conditionalFormatting sqref="BF37:BJ37">
    <cfRule type="expression" dxfId="231" priority="323">
      <formula>AND($F$37&lt;&gt;"同居家族①と同じ",$F$37&lt;&gt;"同居家族②と同じ",$P$37="")</formula>
    </cfRule>
  </conditionalFormatting>
  <conditionalFormatting sqref="BD52:BH52">
    <cfRule type="expression" dxfId="230" priority="318">
      <formula>AND($J$52="■有",$N$52="")</formula>
    </cfRule>
  </conditionalFormatting>
  <conditionalFormatting sqref="AV55:AY55">
    <cfRule type="expression" dxfId="229" priority="315">
      <formula>$F$55=""</formula>
    </cfRule>
  </conditionalFormatting>
  <conditionalFormatting sqref="BA39:BC39">
    <cfRule type="expression" dxfId="228" priority="314">
      <formula>AND($F$39&lt;&gt;"",$F$39&lt;&gt;"同居家族①と同じ",$F$39&lt;&gt;"同居家族②と同じ",$K$39="")</formula>
    </cfRule>
  </conditionalFormatting>
  <conditionalFormatting sqref="BF39:BJ39">
    <cfRule type="expression" dxfId="227" priority="313">
      <formula>AND($F$39&lt;&gt;"",$F$39&lt;&gt;"同居家族①と同じ",$F$39&lt;&gt;"同居家族②と同じ",$P$39="")</formula>
    </cfRule>
  </conditionalFormatting>
  <conditionalFormatting sqref="AV63:AZ63">
    <cfRule type="expression" dxfId="226" priority="310">
      <formula>$F$63=""</formula>
    </cfRule>
  </conditionalFormatting>
  <conditionalFormatting sqref="BF63:BJ63">
    <cfRule type="expression" dxfId="225" priority="309">
      <formula>$P$63=""</formula>
    </cfRule>
  </conditionalFormatting>
  <conditionalFormatting sqref="AU48:BI48">
    <cfRule type="expression" dxfId="224" priority="321">
      <formula>AND($A$48="■その他",$E$48="")</formula>
    </cfRule>
  </conditionalFormatting>
  <conditionalFormatting sqref="BZ4:CE4">
    <cfRule type="expression" dxfId="223" priority="308">
      <formula>$O$4=""</formula>
    </cfRule>
  </conditionalFormatting>
  <conditionalFormatting sqref="BQ5:BY5">
    <cfRule type="expression" dxfId="222" priority="307">
      <formula>$F$5=""</formula>
    </cfRule>
  </conditionalFormatting>
  <conditionalFormatting sqref="BQ6:BY6">
    <cfRule type="expression" dxfId="221" priority="306">
      <formula>$F$6=""</formula>
    </cfRule>
  </conditionalFormatting>
  <conditionalFormatting sqref="BQ7:BY7">
    <cfRule type="expression" dxfId="220" priority="305">
      <formula>$F$7=""</formula>
    </cfRule>
  </conditionalFormatting>
  <conditionalFormatting sqref="BQ8:BT8">
    <cfRule type="expression" dxfId="219" priority="303">
      <formula>$F$8=""</formula>
    </cfRule>
  </conditionalFormatting>
  <conditionalFormatting sqref="BN9:BT9">
    <cfRule type="expression" dxfId="218" priority="302">
      <formula>$C$9=""</formula>
    </cfRule>
  </conditionalFormatting>
  <conditionalFormatting sqref="BZ8:CE9">
    <cfRule type="expression" dxfId="217" priority="301">
      <formula>$O$8=""</formula>
    </cfRule>
  </conditionalFormatting>
  <conditionalFormatting sqref="BN10:BV10">
    <cfRule type="expression" dxfId="216" priority="300">
      <formula>$C$10=""</formula>
    </cfRule>
  </conditionalFormatting>
  <conditionalFormatting sqref="BY10:BZ10">
    <cfRule type="expression" dxfId="215" priority="299">
      <formula>$N$10=""</formula>
    </cfRule>
  </conditionalFormatting>
  <conditionalFormatting sqref="BQ15 BV14">
    <cfRule type="expression" dxfId="214" priority="298">
      <formula>AND($F$15="",$K$14="")</formula>
    </cfRule>
  </conditionalFormatting>
  <conditionalFormatting sqref="BW15:CE15">
    <cfRule type="expression" dxfId="213" priority="297">
      <formula>AND($K$14&lt;&gt;"",$L$15="",$P$15="",$R$15="")</formula>
    </cfRule>
  </conditionalFormatting>
  <conditionalFormatting sqref="BP28:BR28">
    <cfRule type="expression" dxfId="212" priority="293">
      <formula>$E$28=""</formula>
    </cfRule>
  </conditionalFormatting>
  <conditionalFormatting sqref="BS28:BT28">
    <cfRule type="expression" dxfId="211" priority="292">
      <formula>$H$28=""</formula>
    </cfRule>
  </conditionalFormatting>
  <conditionalFormatting sqref="BZ26:CE27">
    <cfRule type="expression" dxfId="210" priority="291">
      <formula>$O$26=""</formula>
    </cfRule>
  </conditionalFormatting>
  <conditionalFormatting sqref="BZ28:CE28">
    <cfRule type="expression" dxfId="209" priority="290">
      <formula>$O$28=""</formula>
    </cfRule>
  </conditionalFormatting>
  <conditionalFormatting sqref="BQ37:BT37">
    <cfRule type="expression" dxfId="208" priority="281">
      <formula>$F$37=""</formula>
    </cfRule>
  </conditionalFormatting>
  <conditionalFormatting sqref="BR27:BV27">
    <cfRule type="expression" dxfId="207" priority="294">
      <formula>AND($C$27="■その他",$G$27="")</formula>
    </cfRule>
  </conditionalFormatting>
  <conditionalFormatting sqref="BU33">
    <cfRule type="expression" dxfId="206" priority="288">
      <formula>AND($H$33="■有",$J$33="")</formula>
    </cfRule>
  </conditionalFormatting>
  <conditionalFormatting sqref="BQ34:BT34">
    <cfRule type="expression" dxfId="205" priority="287">
      <formula>AND($H$33="■有",$F$34="")</formula>
    </cfRule>
  </conditionalFormatting>
  <conditionalFormatting sqref="BV34:BX34">
    <cfRule type="expression" dxfId="204" priority="286">
      <formula>AND($H$33="■有",$K$34="")</formula>
    </cfRule>
  </conditionalFormatting>
  <conditionalFormatting sqref="CA34:CE34">
    <cfRule type="expression" dxfId="203" priority="285">
      <formula>AND($H$33="■有",$P$34="")</formula>
    </cfRule>
  </conditionalFormatting>
  <conditionalFormatting sqref="BV37:BX37">
    <cfRule type="expression" dxfId="202" priority="280">
      <formula>AND($F$37&lt;&gt;"同居家族①と同じ",$F$37&lt;&gt;"同居家族②と同じ",$F$37="")</formula>
    </cfRule>
  </conditionalFormatting>
  <conditionalFormatting sqref="CA37:CE37">
    <cfRule type="expression" dxfId="201" priority="279">
      <formula>AND($F$37&lt;&gt;"同居家族①と同じ",$F$37&lt;&gt;"同居家族②と同じ",$P$37="")</formula>
    </cfRule>
  </conditionalFormatting>
  <conditionalFormatting sqref="BY52:CC52">
    <cfRule type="expression" dxfId="200" priority="274">
      <formula>AND($J$52="■有",$N$52="")</formula>
    </cfRule>
  </conditionalFormatting>
  <conditionalFormatting sqref="BQ55:BT55">
    <cfRule type="expression" dxfId="199" priority="271">
      <formula>$F$55=""</formula>
    </cfRule>
  </conditionalFormatting>
  <conditionalFormatting sqref="BV39:BX39">
    <cfRule type="expression" dxfId="198" priority="270">
      <formula>AND($F$39&lt;&gt;"",$F$39&lt;&gt;"同居家族①と同じ",$F$39&lt;&gt;"同居家族②と同じ",$K$39="")</formula>
    </cfRule>
  </conditionalFormatting>
  <conditionalFormatting sqref="CA39:CE39">
    <cfRule type="expression" dxfId="197" priority="269">
      <formula>AND($F$39&lt;&gt;"",$F$39&lt;&gt;"同居家族①と同じ",$F$39&lt;&gt;"同居家族②と同じ",$P$39="")</formula>
    </cfRule>
  </conditionalFormatting>
  <conditionalFormatting sqref="BQ63:BU63">
    <cfRule type="expression" dxfId="196" priority="266">
      <formula>$F$63=""</formula>
    </cfRule>
  </conditionalFormatting>
  <conditionalFormatting sqref="CA63:CE63">
    <cfRule type="expression" dxfId="195" priority="265">
      <formula>$P$63=""</formula>
    </cfRule>
  </conditionalFormatting>
  <conditionalFormatting sqref="BP48:CD48">
    <cfRule type="expression" dxfId="194" priority="277">
      <formula>AND($A$48="■その他",$E$48="")</formula>
    </cfRule>
  </conditionalFormatting>
  <conditionalFormatting sqref="CU4:CZ4">
    <cfRule type="expression" dxfId="193" priority="264">
      <formula>$O$4=""</formula>
    </cfRule>
  </conditionalFormatting>
  <conditionalFormatting sqref="CL5:CT5">
    <cfRule type="expression" dxfId="192" priority="263">
      <formula>$F$5=""</formula>
    </cfRule>
  </conditionalFormatting>
  <conditionalFormatting sqref="CL6:CT6">
    <cfRule type="expression" dxfId="191" priority="262">
      <formula>$F$6=""</formula>
    </cfRule>
  </conditionalFormatting>
  <conditionalFormatting sqref="CL7:CT7">
    <cfRule type="expression" dxfId="190" priority="261">
      <formula>$F$7=""</formula>
    </cfRule>
  </conditionalFormatting>
  <conditionalFormatting sqref="CL8:CO8">
    <cfRule type="expression" dxfId="189" priority="259">
      <formula>$F$8=""</formula>
    </cfRule>
  </conditionalFormatting>
  <conditionalFormatting sqref="CI9:CO9">
    <cfRule type="expression" dxfId="188" priority="258">
      <formula>$C$9=""</formula>
    </cfRule>
  </conditionalFormatting>
  <conditionalFormatting sqref="CU8:CZ9">
    <cfRule type="expression" dxfId="187" priority="257">
      <formula>$O$8=""</formula>
    </cfRule>
  </conditionalFormatting>
  <conditionalFormatting sqref="CI10:CQ10">
    <cfRule type="expression" dxfId="186" priority="256">
      <formula>$C$10=""</formula>
    </cfRule>
  </conditionalFormatting>
  <conditionalFormatting sqref="CT10:CU10">
    <cfRule type="expression" dxfId="185" priority="255">
      <formula>$N$10=""</formula>
    </cfRule>
  </conditionalFormatting>
  <conditionalFormatting sqref="CL15 CQ14">
    <cfRule type="expression" dxfId="184" priority="254">
      <formula>AND($F$15="",$K$14="")</formula>
    </cfRule>
  </conditionalFormatting>
  <conditionalFormatting sqref="CR15:CZ15">
    <cfRule type="expression" dxfId="183" priority="253">
      <formula>AND($K$14&lt;&gt;"",$L$15="",$P$15="",$R$15="")</formula>
    </cfRule>
  </conditionalFormatting>
  <conditionalFormatting sqref="CK28:CM28">
    <cfRule type="expression" dxfId="182" priority="249">
      <formula>$E$28=""</formula>
    </cfRule>
  </conditionalFormatting>
  <conditionalFormatting sqref="CN28:CO28">
    <cfRule type="expression" dxfId="181" priority="248">
      <formula>$H$28=""</formula>
    </cfRule>
  </conditionalFormatting>
  <conditionalFormatting sqref="CU26:CZ27">
    <cfRule type="expression" dxfId="180" priority="247">
      <formula>$O$26=""</formula>
    </cfRule>
  </conditionalFormatting>
  <conditionalFormatting sqref="CU28:CZ28">
    <cfRule type="expression" dxfId="179" priority="246">
      <formula>$O$28=""</formula>
    </cfRule>
  </conditionalFormatting>
  <conditionalFormatting sqref="CL37:CO37">
    <cfRule type="expression" dxfId="178" priority="237">
      <formula>$F$37=""</formula>
    </cfRule>
  </conditionalFormatting>
  <conditionalFormatting sqref="CM27:CQ27">
    <cfRule type="expression" dxfId="177" priority="250">
      <formula>AND($C$27="■その他",$G$27="")</formula>
    </cfRule>
  </conditionalFormatting>
  <conditionalFormatting sqref="CP33">
    <cfRule type="expression" dxfId="176" priority="244">
      <formula>AND($H$33="■有",$J$33="")</formula>
    </cfRule>
  </conditionalFormatting>
  <conditionalFormatting sqref="CL34:CO34">
    <cfRule type="expression" dxfId="175" priority="243">
      <formula>AND($H$33="■有",$F$34="")</formula>
    </cfRule>
  </conditionalFormatting>
  <conditionalFormatting sqref="CQ34:CS34">
    <cfRule type="expression" dxfId="174" priority="242">
      <formula>AND($H$33="■有",$K$34="")</formula>
    </cfRule>
  </conditionalFormatting>
  <conditionalFormatting sqref="CV34:CZ34">
    <cfRule type="expression" dxfId="173" priority="241">
      <formula>AND($H$33="■有",$P$34="")</formula>
    </cfRule>
  </conditionalFormatting>
  <conditionalFormatting sqref="CQ37:CS37">
    <cfRule type="expression" dxfId="172" priority="236">
      <formula>AND($F$37&lt;&gt;"同居家族①と同じ",$F$37&lt;&gt;"同居家族②と同じ",$F$37="")</formula>
    </cfRule>
  </conditionalFormatting>
  <conditionalFormatting sqref="CV37:CZ37">
    <cfRule type="expression" dxfId="171" priority="235">
      <formula>AND($F$37&lt;&gt;"同居家族①と同じ",$F$37&lt;&gt;"同居家族②と同じ",$P$37="")</formula>
    </cfRule>
  </conditionalFormatting>
  <conditionalFormatting sqref="CT52:CX52">
    <cfRule type="expression" dxfId="170" priority="230">
      <formula>AND($J$52="■有",$N$52="")</formula>
    </cfRule>
  </conditionalFormatting>
  <conditionalFormatting sqref="CL55:CO55">
    <cfRule type="expression" dxfId="169" priority="227">
      <formula>$F$55=""</formula>
    </cfRule>
  </conditionalFormatting>
  <conditionalFormatting sqref="CQ39:CS39">
    <cfRule type="expression" dxfId="168" priority="226">
      <formula>AND($F$39&lt;&gt;"",$F$39&lt;&gt;"同居家族①と同じ",$F$39&lt;&gt;"同居家族②と同じ",$K$39="")</formula>
    </cfRule>
  </conditionalFormatting>
  <conditionalFormatting sqref="CV39:CZ39">
    <cfRule type="expression" dxfId="167" priority="225">
      <formula>AND($F$39&lt;&gt;"",$F$39&lt;&gt;"同居家族①と同じ",$F$39&lt;&gt;"同居家族②と同じ",$P$39="")</formula>
    </cfRule>
  </conditionalFormatting>
  <conditionalFormatting sqref="CL63:CP63">
    <cfRule type="expression" dxfId="166" priority="222">
      <formula>$F$63=""</formula>
    </cfRule>
  </conditionalFormatting>
  <conditionalFormatting sqref="CV63:CZ63">
    <cfRule type="expression" dxfId="165" priority="221">
      <formula>$P$63=""</formula>
    </cfRule>
  </conditionalFormatting>
  <conditionalFormatting sqref="CK48:CY48">
    <cfRule type="expression" dxfId="164" priority="233">
      <formula>AND($A$48="■その他",$E$48="")</formula>
    </cfRule>
  </conditionalFormatting>
  <conditionalFormatting sqref="DP4:DU4">
    <cfRule type="expression" dxfId="163" priority="220">
      <formula>$O$4=""</formula>
    </cfRule>
  </conditionalFormatting>
  <conditionalFormatting sqref="DG5:DO5">
    <cfRule type="expression" dxfId="162" priority="219">
      <formula>$F$5=""</formula>
    </cfRule>
  </conditionalFormatting>
  <conditionalFormatting sqref="DG6:DO6">
    <cfRule type="expression" dxfId="161" priority="218">
      <formula>$F$6=""</formula>
    </cfRule>
  </conditionalFormatting>
  <conditionalFormatting sqref="DG7:DO7">
    <cfRule type="expression" dxfId="160" priority="217">
      <formula>$F$7=""</formula>
    </cfRule>
  </conditionalFormatting>
  <conditionalFormatting sqref="DG8:DJ8">
    <cfRule type="expression" dxfId="159" priority="215">
      <formula>$F$8=""</formula>
    </cfRule>
  </conditionalFormatting>
  <conditionalFormatting sqref="DD9:DJ9">
    <cfRule type="expression" dxfId="158" priority="214">
      <formula>$C$9=""</formula>
    </cfRule>
  </conditionalFormatting>
  <conditionalFormatting sqref="DP8:DU9">
    <cfRule type="expression" dxfId="157" priority="213">
      <formula>$O$8=""</formula>
    </cfRule>
  </conditionalFormatting>
  <conditionalFormatting sqref="DD10:DL10">
    <cfRule type="expression" dxfId="156" priority="212">
      <formula>$C$10=""</formula>
    </cfRule>
  </conditionalFormatting>
  <conditionalFormatting sqref="DO10:DP10">
    <cfRule type="expression" dxfId="155" priority="211">
      <formula>$N$10=""</formula>
    </cfRule>
  </conditionalFormatting>
  <conditionalFormatting sqref="DG15 DL14">
    <cfRule type="expression" dxfId="154" priority="210">
      <formula>AND($F$15="",$K$14="")</formula>
    </cfRule>
  </conditionalFormatting>
  <conditionalFormatting sqref="DM15:DU15">
    <cfRule type="expression" dxfId="153" priority="209">
      <formula>AND($K$14&lt;&gt;"",$L$15="",$P$15="",$R$15="")</formula>
    </cfRule>
  </conditionalFormatting>
  <conditionalFormatting sqref="DF28:DH28">
    <cfRule type="expression" dxfId="152" priority="205">
      <formula>$E$28=""</formula>
    </cfRule>
  </conditionalFormatting>
  <conditionalFormatting sqref="DI28:DJ28">
    <cfRule type="expression" dxfId="151" priority="204">
      <formula>$H$28=""</formula>
    </cfRule>
  </conditionalFormatting>
  <conditionalFormatting sqref="DP26:DU27">
    <cfRule type="expression" dxfId="150" priority="203">
      <formula>$O$26=""</formula>
    </cfRule>
  </conditionalFormatting>
  <conditionalFormatting sqref="DP28:DU28">
    <cfRule type="expression" dxfId="149" priority="202">
      <formula>$O$28=""</formula>
    </cfRule>
  </conditionalFormatting>
  <conditionalFormatting sqref="DG37:DJ37">
    <cfRule type="expression" dxfId="148" priority="193">
      <formula>$F$37=""</formula>
    </cfRule>
  </conditionalFormatting>
  <conditionalFormatting sqref="DH27:DL27">
    <cfRule type="expression" dxfId="147" priority="206">
      <formula>AND($C$27="■その他",$G$27="")</formula>
    </cfRule>
  </conditionalFormatting>
  <conditionalFormatting sqref="DK33">
    <cfRule type="expression" dxfId="146" priority="200">
      <formula>AND($H$33="■有",$J$33="")</formula>
    </cfRule>
  </conditionalFormatting>
  <conditionalFormatting sqref="DG34:DJ34">
    <cfRule type="expression" dxfId="145" priority="199">
      <formula>AND($H$33="■有",$F$34="")</formula>
    </cfRule>
  </conditionalFormatting>
  <conditionalFormatting sqref="DL34:DN34">
    <cfRule type="expression" dxfId="144" priority="198">
      <formula>AND($H$33="■有",$K$34="")</formula>
    </cfRule>
  </conditionalFormatting>
  <conditionalFormatting sqref="DQ34:DU34">
    <cfRule type="expression" dxfId="143" priority="197">
      <formula>AND($H$33="■有",$P$34="")</formula>
    </cfRule>
  </conditionalFormatting>
  <conditionalFormatting sqref="DL37:DN37">
    <cfRule type="expression" dxfId="142" priority="192">
      <formula>AND($F$37&lt;&gt;"同居家族①と同じ",$F$37&lt;&gt;"同居家族②と同じ",$F$37="")</formula>
    </cfRule>
  </conditionalFormatting>
  <conditionalFormatting sqref="DQ37:DU37">
    <cfRule type="expression" dxfId="141" priority="191">
      <formula>AND($F$37&lt;&gt;"同居家族①と同じ",$F$37&lt;&gt;"同居家族②と同じ",$P$37="")</formula>
    </cfRule>
  </conditionalFormatting>
  <conditionalFormatting sqref="DO52:DS52">
    <cfRule type="expression" dxfId="140" priority="186">
      <formula>AND($J$52="■有",$N$52="")</formula>
    </cfRule>
  </conditionalFormatting>
  <conditionalFormatting sqref="DG55:DJ55">
    <cfRule type="expression" dxfId="139" priority="183">
      <formula>$F$55=""</formula>
    </cfRule>
  </conditionalFormatting>
  <conditionalFormatting sqref="DL39:DN39">
    <cfRule type="expression" dxfId="138" priority="182">
      <formula>AND($F$39&lt;&gt;"",$F$39&lt;&gt;"同居家族①と同じ",$F$39&lt;&gt;"同居家族②と同じ",$K$39="")</formula>
    </cfRule>
  </conditionalFormatting>
  <conditionalFormatting sqref="DQ39:DU39">
    <cfRule type="expression" dxfId="137" priority="181">
      <formula>AND($F$39&lt;&gt;"",$F$39&lt;&gt;"同居家族①と同じ",$F$39&lt;&gt;"同居家族②と同じ",$P$39="")</formula>
    </cfRule>
  </conditionalFormatting>
  <conditionalFormatting sqref="DG63:DK63">
    <cfRule type="expression" dxfId="136" priority="178">
      <formula>$F$63=""</formula>
    </cfRule>
  </conditionalFormatting>
  <conditionalFormatting sqref="DQ63:DU63">
    <cfRule type="expression" dxfId="135" priority="177">
      <formula>$P$63=""</formula>
    </cfRule>
  </conditionalFormatting>
  <conditionalFormatting sqref="DF48:DT48">
    <cfRule type="expression" dxfId="134" priority="189">
      <formula>AND($A$48="■その他",$E$48="")</formula>
    </cfRule>
  </conditionalFormatting>
  <conditionalFormatting sqref="EK4:EP4">
    <cfRule type="expression" dxfId="133" priority="176">
      <formula>$O$4=""</formula>
    </cfRule>
  </conditionalFormatting>
  <conditionalFormatting sqref="EB5:EJ5">
    <cfRule type="expression" dxfId="132" priority="175">
      <formula>$F$5=""</formula>
    </cfRule>
  </conditionalFormatting>
  <conditionalFormatting sqref="EB6:EJ6">
    <cfRule type="expression" dxfId="131" priority="174">
      <formula>$F$6=""</formula>
    </cfRule>
  </conditionalFormatting>
  <conditionalFormatting sqref="EB7:EJ7">
    <cfRule type="expression" dxfId="130" priority="173">
      <formula>$F$7=""</formula>
    </cfRule>
  </conditionalFormatting>
  <conditionalFormatting sqref="EB8:EE8">
    <cfRule type="expression" dxfId="129" priority="171">
      <formula>$F$8=""</formula>
    </cfRule>
  </conditionalFormatting>
  <conditionalFormatting sqref="DY9:EE9">
    <cfRule type="expression" dxfId="128" priority="170">
      <formula>$C$9=""</formula>
    </cfRule>
  </conditionalFormatting>
  <conditionalFormatting sqref="EK8:EP9">
    <cfRule type="expression" dxfId="127" priority="169">
      <formula>$O$8=""</formula>
    </cfRule>
  </conditionalFormatting>
  <conditionalFormatting sqref="DY10:EG10">
    <cfRule type="expression" dxfId="126" priority="168">
      <formula>$C$10=""</formula>
    </cfRule>
  </conditionalFormatting>
  <conditionalFormatting sqref="EJ10:EK10">
    <cfRule type="expression" dxfId="125" priority="167">
      <formula>$N$10=""</formula>
    </cfRule>
  </conditionalFormatting>
  <conditionalFormatting sqref="EB15 EG14">
    <cfRule type="expression" dxfId="124" priority="166">
      <formula>AND($F$15="",$K$14="")</formula>
    </cfRule>
  </conditionalFormatting>
  <conditionalFormatting sqref="EH15:EP15">
    <cfRule type="expression" dxfId="123" priority="165">
      <formula>AND($K$14&lt;&gt;"",$L$15="",$P$15="",$R$15="")</formula>
    </cfRule>
  </conditionalFormatting>
  <conditionalFormatting sqref="EA28:EC28">
    <cfRule type="expression" dxfId="122" priority="161">
      <formula>$E$28=""</formula>
    </cfRule>
  </conditionalFormatting>
  <conditionalFormatting sqref="ED28:EE28">
    <cfRule type="expression" dxfId="121" priority="160">
      <formula>$H$28=""</formula>
    </cfRule>
  </conditionalFormatting>
  <conditionalFormatting sqref="EK26:EP27">
    <cfRule type="expression" dxfId="120" priority="159">
      <formula>$O$26=""</formula>
    </cfRule>
  </conditionalFormatting>
  <conditionalFormatting sqref="EK28:EP28">
    <cfRule type="expression" dxfId="119" priority="158">
      <formula>$O$28=""</formula>
    </cfRule>
  </conditionalFormatting>
  <conditionalFormatting sqref="EB37:EE37">
    <cfRule type="expression" dxfId="118" priority="149">
      <formula>$F$37=""</formula>
    </cfRule>
  </conditionalFormatting>
  <conditionalFormatting sqref="EC27:EG27">
    <cfRule type="expression" dxfId="117" priority="162">
      <formula>AND($C$27="■その他",$G$27="")</formula>
    </cfRule>
  </conditionalFormatting>
  <conditionalFormatting sqref="EF33">
    <cfRule type="expression" dxfId="116" priority="156">
      <formula>AND($H$33="■有",$J$33="")</formula>
    </cfRule>
  </conditionalFormatting>
  <conditionalFormatting sqref="EB34:EE34">
    <cfRule type="expression" dxfId="115" priority="155">
      <formula>AND($H$33="■有",$F$34="")</formula>
    </cfRule>
  </conditionalFormatting>
  <conditionalFormatting sqref="EG34:EI34">
    <cfRule type="expression" dxfId="114" priority="154">
      <formula>AND($H$33="■有",$K$34="")</formula>
    </cfRule>
  </conditionalFormatting>
  <conditionalFormatting sqref="EL34:EP34">
    <cfRule type="expression" dxfId="113" priority="153">
      <formula>AND($H$33="■有",$P$34="")</formula>
    </cfRule>
  </conditionalFormatting>
  <conditionalFormatting sqref="EG37:EI37">
    <cfRule type="expression" dxfId="112" priority="148">
      <formula>AND($F$37&lt;&gt;"同居家族①と同じ",$F$37&lt;&gt;"同居家族②と同じ",$F$37="")</formula>
    </cfRule>
  </conditionalFormatting>
  <conditionalFormatting sqref="EL37:EP37">
    <cfRule type="expression" dxfId="111" priority="147">
      <formula>AND($F$37&lt;&gt;"同居家族①と同じ",$F$37&lt;&gt;"同居家族②と同じ",$P$37="")</formula>
    </cfRule>
  </conditionalFormatting>
  <conditionalFormatting sqref="EJ52:EN52">
    <cfRule type="expression" dxfId="110" priority="142">
      <formula>AND($J$52="■有",$N$52="")</formula>
    </cfRule>
  </conditionalFormatting>
  <conditionalFormatting sqref="EB55:EE55">
    <cfRule type="expression" dxfId="109" priority="139">
      <formula>$F$55=""</formula>
    </cfRule>
  </conditionalFormatting>
  <conditionalFormatting sqref="EG39:EI39">
    <cfRule type="expression" dxfId="108" priority="138">
      <formula>AND($F$39&lt;&gt;"",$F$39&lt;&gt;"同居家族①と同じ",$F$39&lt;&gt;"同居家族②と同じ",$K$39="")</formula>
    </cfRule>
  </conditionalFormatting>
  <conditionalFormatting sqref="EL39:EP39">
    <cfRule type="expression" dxfId="107" priority="137">
      <formula>AND($F$39&lt;&gt;"",$F$39&lt;&gt;"同居家族①と同じ",$F$39&lt;&gt;"同居家族②と同じ",$P$39="")</formula>
    </cfRule>
  </conditionalFormatting>
  <conditionalFormatting sqref="EB63:EF63">
    <cfRule type="expression" dxfId="106" priority="134">
      <formula>$F$63=""</formula>
    </cfRule>
  </conditionalFormatting>
  <conditionalFormatting sqref="EL63:EP63">
    <cfRule type="expression" dxfId="105" priority="133">
      <formula>$P$63=""</formula>
    </cfRule>
  </conditionalFormatting>
  <conditionalFormatting sqref="EA48:EO48">
    <cfRule type="expression" dxfId="104" priority="145">
      <formula>AND($A$48="■その他",$E$48="")</formula>
    </cfRule>
  </conditionalFormatting>
  <conditionalFormatting sqref="FF4:FK4">
    <cfRule type="expression" dxfId="103" priority="132">
      <formula>$O$4=""</formula>
    </cfRule>
  </conditionalFormatting>
  <conditionalFormatting sqref="EW5:FE5">
    <cfRule type="expression" dxfId="102" priority="131">
      <formula>$F$5=""</formula>
    </cfRule>
  </conditionalFormatting>
  <conditionalFormatting sqref="EW6:FE6">
    <cfRule type="expression" dxfId="101" priority="130">
      <formula>$F$6=""</formula>
    </cfRule>
  </conditionalFormatting>
  <conditionalFormatting sqref="EW7:FE7">
    <cfRule type="expression" dxfId="100" priority="129">
      <formula>$F$7=""</formula>
    </cfRule>
  </conditionalFormatting>
  <conditionalFormatting sqref="EW8:EZ8">
    <cfRule type="expression" dxfId="99" priority="127">
      <formula>$F$8=""</formula>
    </cfRule>
  </conditionalFormatting>
  <conditionalFormatting sqref="ET9:EZ9">
    <cfRule type="expression" dxfId="98" priority="126">
      <formula>$C$9=""</formula>
    </cfRule>
  </conditionalFormatting>
  <conditionalFormatting sqref="FF8:FK9">
    <cfRule type="expression" dxfId="97" priority="125">
      <formula>$O$8=""</formula>
    </cfRule>
  </conditionalFormatting>
  <conditionalFormatting sqref="ET10:FB10">
    <cfRule type="expression" dxfId="96" priority="124">
      <formula>$C$10=""</formula>
    </cfRule>
  </conditionalFormatting>
  <conditionalFormatting sqref="FE10:FF10">
    <cfRule type="expression" dxfId="95" priority="123">
      <formula>$N$10=""</formula>
    </cfRule>
  </conditionalFormatting>
  <conditionalFormatting sqref="EW15 FB14">
    <cfRule type="expression" dxfId="94" priority="122">
      <formula>AND($F$15="",$K$14="")</formula>
    </cfRule>
  </conditionalFormatting>
  <conditionalFormatting sqref="FC15:FK15">
    <cfRule type="expression" dxfId="93" priority="121">
      <formula>AND($K$14&lt;&gt;"",$L$15="",$P$15="",$R$15="")</formula>
    </cfRule>
  </conditionalFormatting>
  <conditionalFormatting sqref="EV28:EX28">
    <cfRule type="expression" dxfId="92" priority="117">
      <formula>$E$28=""</formula>
    </cfRule>
  </conditionalFormatting>
  <conditionalFormatting sqref="EY28:EZ28">
    <cfRule type="expression" dxfId="91" priority="116">
      <formula>$H$28=""</formula>
    </cfRule>
  </conditionalFormatting>
  <conditionalFormatting sqref="FF26:FK27">
    <cfRule type="expression" dxfId="90" priority="115">
      <formula>$O$26=""</formula>
    </cfRule>
  </conditionalFormatting>
  <conditionalFormatting sqref="FF28:FK28">
    <cfRule type="expression" dxfId="89" priority="114">
      <formula>$O$28=""</formula>
    </cfRule>
  </conditionalFormatting>
  <conditionalFormatting sqref="EW37:EZ37">
    <cfRule type="expression" dxfId="88" priority="105">
      <formula>$F$37=""</formula>
    </cfRule>
  </conditionalFormatting>
  <conditionalFormatting sqref="EX27:FB27">
    <cfRule type="expression" dxfId="87" priority="118">
      <formula>AND($C$27="■その他",$G$27="")</formula>
    </cfRule>
  </conditionalFormatting>
  <conditionalFormatting sqref="FA33">
    <cfRule type="expression" dxfId="86" priority="112">
      <formula>AND($H$33="■有",$J$33="")</formula>
    </cfRule>
  </conditionalFormatting>
  <conditionalFormatting sqref="EW34:EZ34">
    <cfRule type="expression" dxfId="85" priority="111">
      <formula>AND($H$33="■有",$F$34="")</formula>
    </cfRule>
  </conditionalFormatting>
  <conditionalFormatting sqref="FB34:FD34">
    <cfRule type="expression" dxfId="84" priority="110">
      <formula>AND($H$33="■有",$K$34="")</formula>
    </cfRule>
  </conditionalFormatting>
  <conditionalFormatting sqref="FG34:FK34">
    <cfRule type="expression" dxfId="83" priority="109">
      <formula>AND($H$33="■有",$P$34="")</formula>
    </cfRule>
  </conditionalFormatting>
  <conditionalFormatting sqref="FB37:FD37">
    <cfRule type="expression" dxfId="82" priority="104">
      <formula>AND($F$37&lt;&gt;"同居家族①と同じ",$F$37&lt;&gt;"同居家族②と同じ",$F$37="")</formula>
    </cfRule>
  </conditionalFormatting>
  <conditionalFormatting sqref="FG37:FK37">
    <cfRule type="expression" dxfId="81" priority="103">
      <formula>AND($F$37&lt;&gt;"同居家族①と同じ",$F$37&lt;&gt;"同居家族②と同じ",$P$37="")</formula>
    </cfRule>
  </conditionalFormatting>
  <conditionalFormatting sqref="FE52:FI52">
    <cfRule type="expression" dxfId="80" priority="98">
      <formula>AND($J$52="■有",$N$52="")</formula>
    </cfRule>
  </conditionalFormatting>
  <conditionalFormatting sqref="EW55:EZ55">
    <cfRule type="expression" dxfId="79" priority="95">
      <formula>$F$55=""</formula>
    </cfRule>
  </conditionalFormatting>
  <conditionalFormatting sqref="FB39:FD39">
    <cfRule type="expression" dxfId="78" priority="94">
      <formula>AND($F$39&lt;&gt;"",$F$39&lt;&gt;"同居家族①と同じ",$F$39&lt;&gt;"同居家族②と同じ",$K$39="")</formula>
    </cfRule>
  </conditionalFormatting>
  <conditionalFormatting sqref="FG39:FK39">
    <cfRule type="expression" dxfId="77" priority="93">
      <formula>AND($F$39&lt;&gt;"",$F$39&lt;&gt;"同居家族①と同じ",$F$39&lt;&gt;"同居家族②と同じ",$P$39="")</formula>
    </cfRule>
  </conditionalFormatting>
  <conditionalFormatting sqref="EW63:FA63">
    <cfRule type="expression" dxfId="76" priority="90">
      <formula>$F$63=""</formula>
    </cfRule>
  </conditionalFormatting>
  <conditionalFormatting sqref="FG63:FK63">
    <cfRule type="expression" dxfId="75" priority="89">
      <formula>$P$63=""</formula>
    </cfRule>
  </conditionalFormatting>
  <conditionalFormatting sqref="EV48:FJ48">
    <cfRule type="expression" dxfId="74" priority="101">
      <formula>AND($A$48="■その他",$E$48="")</formula>
    </cfRule>
  </conditionalFormatting>
  <conditionalFormatting sqref="GA4:GF4">
    <cfRule type="expression" dxfId="73" priority="88">
      <formula>$O$4=""</formula>
    </cfRule>
  </conditionalFormatting>
  <conditionalFormatting sqref="FR5:FZ5">
    <cfRule type="expression" dxfId="72" priority="87">
      <formula>$F$5=""</formula>
    </cfRule>
  </conditionalFormatting>
  <conditionalFormatting sqref="FR6:FZ6">
    <cfRule type="expression" dxfId="71" priority="86">
      <formula>$F$6=""</formula>
    </cfRule>
  </conditionalFormatting>
  <conditionalFormatting sqref="FR7:FZ7">
    <cfRule type="expression" dxfId="70" priority="85">
      <formula>$F$7=""</formula>
    </cfRule>
  </conditionalFormatting>
  <conditionalFormatting sqref="FR8:FU8">
    <cfRule type="expression" dxfId="69" priority="83">
      <formula>$F$8=""</formula>
    </cfRule>
  </conditionalFormatting>
  <conditionalFormatting sqref="FO9:FU9">
    <cfRule type="expression" dxfId="68" priority="82">
      <formula>$C$9=""</formula>
    </cfRule>
  </conditionalFormatting>
  <conditionalFormatting sqref="GA8:GF9">
    <cfRule type="expression" dxfId="67" priority="81">
      <formula>$O$8=""</formula>
    </cfRule>
  </conditionalFormatting>
  <conditionalFormatting sqref="FO10:FW10">
    <cfRule type="expression" dxfId="66" priority="80">
      <formula>$C$10=""</formula>
    </cfRule>
  </conditionalFormatting>
  <conditionalFormatting sqref="FZ10:GA10">
    <cfRule type="expression" dxfId="65" priority="79">
      <formula>$N$10=""</formula>
    </cfRule>
  </conditionalFormatting>
  <conditionalFormatting sqref="FR15 FW14">
    <cfRule type="expression" dxfId="64" priority="78">
      <formula>AND($F$15="",$K$14="")</formula>
    </cfRule>
  </conditionalFormatting>
  <conditionalFormatting sqref="FX15:GF15">
    <cfRule type="expression" dxfId="63" priority="77">
      <formula>AND($K$14&lt;&gt;"",$L$15="",$P$15="",$R$15="")</formula>
    </cfRule>
  </conditionalFormatting>
  <conditionalFormatting sqref="FQ28:FS28">
    <cfRule type="expression" dxfId="62" priority="73">
      <formula>$E$28=""</formula>
    </cfRule>
  </conditionalFormatting>
  <conditionalFormatting sqref="FT28:FU28">
    <cfRule type="expression" dxfId="61" priority="72">
      <formula>$H$28=""</formula>
    </cfRule>
  </conditionalFormatting>
  <conditionalFormatting sqref="GA26:GF27">
    <cfRule type="expression" dxfId="60" priority="71">
      <formula>$O$26=""</formula>
    </cfRule>
  </conditionalFormatting>
  <conditionalFormatting sqref="GA28:GF28">
    <cfRule type="expression" dxfId="59" priority="70">
      <formula>$O$28=""</formula>
    </cfRule>
  </conditionalFormatting>
  <conditionalFormatting sqref="FR37:FU37">
    <cfRule type="expression" dxfId="58" priority="61">
      <formula>$F$37=""</formula>
    </cfRule>
  </conditionalFormatting>
  <conditionalFormatting sqref="FS27:FW27">
    <cfRule type="expression" dxfId="57" priority="74">
      <formula>AND($C$27="■その他",$G$27="")</formula>
    </cfRule>
  </conditionalFormatting>
  <conditionalFormatting sqref="FV33">
    <cfRule type="expression" dxfId="56" priority="68">
      <formula>AND($H$33="■有",$J$33="")</formula>
    </cfRule>
  </conditionalFormatting>
  <conditionalFormatting sqref="FR34:FU34">
    <cfRule type="expression" dxfId="55" priority="67">
      <formula>AND($H$33="■有",$F$34="")</formula>
    </cfRule>
  </conditionalFormatting>
  <conditionalFormatting sqref="FW34:FY34">
    <cfRule type="expression" dxfId="54" priority="66">
      <formula>AND($H$33="■有",$K$34="")</formula>
    </cfRule>
  </conditionalFormatting>
  <conditionalFormatting sqref="GB34:GF34">
    <cfRule type="expression" dxfId="53" priority="65">
      <formula>AND($H$33="■有",$P$34="")</formula>
    </cfRule>
  </conditionalFormatting>
  <conditionalFormatting sqref="FW37:FY37">
    <cfRule type="expression" dxfId="52" priority="60">
      <formula>AND($F$37&lt;&gt;"同居家族①と同じ",$F$37&lt;&gt;"同居家族②と同じ",$F$37="")</formula>
    </cfRule>
  </conditionalFormatting>
  <conditionalFormatting sqref="GB37:GF37">
    <cfRule type="expression" dxfId="51" priority="59">
      <formula>AND($F$37&lt;&gt;"同居家族①と同じ",$F$37&lt;&gt;"同居家族②と同じ",$P$37="")</formula>
    </cfRule>
  </conditionalFormatting>
  <conditionalFormatting sqref="FZ52:GD52">
    <cfRule type="expression" dxfId="50" priority="54">
      <formula>AND($J$52="■有",$N$52="")</formula>
    </cfRule>
  </conditionalFormatting>
  <conditionalFormatting sqref="FR55:FU55">
    <cfRule type="expression" dxfId="49" priority="51">
      <formula>$F$55=""</formula>
    </cfRule>
  </conditionalFormatting>
  <conditionalFormatting sqref="FW39:FY39">
    <cfRule type="expression" dxfId="48" priority="50">
      <formula>AND($F$39&lt;&gt;"",$F$39&lt;&gt;"同居家族①と同じ",$F$39&lt;&gt;"同居家族②と同じ",$K$39="")</formula>
    </cfRule>
  </conditionalFormatting>
  <conditionalFormatting sqref="GB39:GF39">
    <cfRule type="expression" dxfId="47" priority="49">
      <formula>AND($F$39&lt;&gt;"",$F$39&lt;&gt;"同居家族①と同じ",$F$39&lt;&gt;"同居家族②と同じ",$P$39="")</formula>
    </cfRule>
  </conditionalFormatting>
  <conditionalFormatting sqref="FR63:FV63">
    <cfRule type="expression" dxfId="46" priority="46">
      <formula>$F$63=""</formula>
    </cfRule>
  </conditionalFormatting>
  <conditionalFormatting sqref="GB63:GF63">
    <cfRule type="expression" dxfId="45" priority="45">
      <formula>$P$63=""</formula>
    </cfRule>
  </conditionalFormatting>
  <conditionalFormatting sqref="FQ48:GE48">
    <cfRule type="expression" dxfId="44" priority="57">
      <formula>AND($A$48="■その他",$E$48="")</formula>
    </cfRule>
  </conditionalFormatting>
  <conditionalFormatting sqref="GV4:HA4">
    <cfRule type="expression" dxfId="43" priority="44">
      <formula>$O$4=""</formula>
    </cfRule>
  </conditionalFormatting>
  <conditionalFormatting sqref="GM5:GU5">
    <cfRule type="expression" dxfId="42" priority="43">
      <formula>$F$5=""</formula>
    </cfRule>
  </conditionalFormatting>
  <conditionalFormatting sqref="GM6:GU6">
    <cfRule type="expression" dxfId="41" priority="42">
      <formula>$F$6=""</formula>
    </cfRule>
  </conditionalFormatting>
  <conditionalFormatting sqref="GM7:GU7">
    <cfRule type="expression" dxfId="40" priority="41">
      <formula>$F$7=""</formula>
    </cfRule>
  </conditionalFormatting>
  <conditionalFormatting sqref="GM8:GP8">
    <cfRule type="expression" dxfId="39" priority="39">
      <formula>$F$8=""</formula>
    </cfRule>
  </conditionalFormatting>
  <conditionalFormatting sqref="GJ9:GP9">
    <cfRule type="expression" dxfId="38" priority="38">
      <formula>$C$9=""</formula>
    </cfRule>
  </conditionalFormatting>
  <conditionalFormatting sqref="GV8:HA9">
    <cfRule type="expression" dxfId="37" priority="37">
      <formula>$O$8=""</formula>
    </cfRule>
  </conditionalFormatting>
  <conditionalFormatting sqref="GJ10:GR10">
    <cfRule type="expression" dxfId="36" priority="36">
      <formula>$C$10=""</formula>
    </cfRule>
  </conditionalFormatting>
  <conditionalFormatting sqref="GU10:GV10">
    <cfRule type="expression" dxfId="35" priority="35">
      <formula>$N$10=""</formula>
    </cfRule>
  </conditionalFormatting>
  <conditionalFormatting sqref="GM15 GR14">
    <cfRule type="expression" dxfId="34" priority="34">
      <formula>AND($F$15="",$K$14="")</formula>
    </cfRule>
  </conditionalFormatting>
  <conditionalFormatting sqref="GS15:HA15">
    <cfRule type="expression" dxfId="33" priority="33">
      <formula>AND($K$14&lt;&gt;"",$L$15="",$P$15="",$R$15="")</formula>
    </cfRule>
  </conditionalFormatting>
  <conditionalFormatting sqref="GL28:GN28">
    <cfRule type="expression" dxfId="32" priority="29">
      <formula>$E$28=""</formula>
    </cfRule>
  </conditionalFormatting>
  <conditionalFormatting sqref="GO28:GP28">
    <cfRule type="expression" dxfId="31" priority="28">
      <formula>$H$28=""</formula>
    </cfRule>
  </conditionalFormatting>
  <conditionalFormatting sqref="GV26:HA27">
    <cfRule type="expression" dxfId="30" priority="27">
      <formula>$O$26=""</formula>
    </cfRule>
  </conditionalFormatting>
  <conditionalFormatting sqref="GV28:HA28">
    <cfRule type="expression" dxfId="29" priority="26">
      <formula>$O$28=""</formula>
    </cfRule>
  </conditionalFormatting>
  <conditionalFormatting sqref="GM37:GP37">
    <cfRule type="expression" dxfId="28" priority="17">
      <formula>$F$37=""</formula>
    </cfRule>
  </conditionalFormatting>
  <conditionalFormatting sqref="GN27:GR27">
    <cfRule type="expression" dxfId="27" priority="30">
      <formula>AND($C$27="■その他",$G$27="")</formula>
    </cfRule>
  </conditionalFormatting>
  <conditionalFormatting sqref="GQ33">
    <cfRule type="expression" dxfId="26" priority="24">
      <formula>AND($H$33="■有",$J$33="")</formula>
    </cfRule>
  </conditionalFormatting>
  <conditionalFormatting sqref="GM34:GP34">
    <cfRule type="expression" dxfId="25" priority="23">
      <formula>AND($H$33="■有",$F$34="")</formula>
    </cfRule>
  </conditionalFormatting>
  <conditionalFormatting sqref="GR34:GT34">
    <cfRule type="expression" dxfId="24" priority="22">
      <formula>AND($H$33="■有",$K$34="")</formula>
    </cfRule>
  </conditionalFormatting>
  <conditionalFormatting sqref="GW34:HA34">
    <cfRule type="expression" dxfId="23" priority="21">
      <formula>AND($H$33="■有",$P$34="")</formula>
    </cfRule>
  </conditionalFormatting>
  <conditionalFormatting sqref="GR37:GT37">
    <cfRule type="expression" dxfId="22" priority="16">
      <formula>AND($F$37&lt;&gt;"同居家族①と同じ",$F$37&lt;&gt;"同居家族②と同じ",$F$37="")</formula>
    </cfRule>
  </conditionalFormatting>
  <conditionalFormatting sqref="GW37:HA37">
    <cfRule type="expression" dxfId="21" priority="15">
      <formula>AND($F$37&lt;&gt;"同居家族①と同じ",$F$37&lt;&gt;"同居家族②と同じ",$P$37="")</formula>
    </cfRule>
  </conditionalFormatting>
  <conditionalFormatting sqref="GU52:GY52">
    <cfRule type="expression" dxfId="20" priority="10">
      <formula>AND($J$52="■有",$N$52="")</formula>
    </cfRule>
  </conditionalFormatting>
  <conditionalFormatting sqref="GM55:GP55">
    <cfRule type="expression" dxfId="19" priority="7">
      <formula>$F$55=""</formula>
    </cfRule>
  </conditionalFormatting>
  <conditionalFormatting sqref="GR39:GT39">
    <cfRule type="expression" dxfId="18" priority="6">
      <formula>AND($F$39&lt;&gt;"",$F$39&lt;&gt;"同居家族①と同じ",$F$39&lt;&gt;"同居家族②と同じ",$K$39="")</formula>
    </cfRule>
  </conditionalFormatting>
  <conditionalFormatting sqref="GW39:HA39">
    <cfRule type="expression" dxfId="17" priority="5">
      <formula>AND($F$39&lt;&gt;"",$F$39&lt;&gt;"同居家族①と同じ",$F$39&lt;&gt;"同居家族②と同じ",$P$39="")</formula>
    </cfRule>
  </conditionalFormatting>
  <conditionalFormatting sqref="GM63:GQ63">
    <cfRule type="expression" dxfId="16" priority="2">
      <formula>$F$63=""</formula>
    </cfRule>
  </conditionalFormatting>
  <conditionalFormatting sqref="GW63:HA63">
    <cfRule type="expression" dxfId="15" priority="1">
      <formula>$P$63=""</formula>
    </cfRule>
  </conditionalFormatting>
  <conditionalFormatting sqref="GL48:GZ48">
    <cfRule type="expression" dxfId="14" priority="13">
      <formula>AND($A$48="■その他",$E$48="")</formula>
    </cfRule>
  </conditionalFormatting>
  <pageMargins left="0.70866141732283472" right="0.39370078740157483" top="0.59055118110236227" bottom="0.39370078740157483" header="0.31496062992125984" footer="0.31496062992125984"/>
  <pageSetup paperSize="9" scale="74" orientation="portrait" r:id="rId1"/>
  <rowBreaks count="1" manualBreakCount="1">
    <brk id="40" max="230" man="1"/>
  </rowBreaks>
  <extLst>
    <ext xmlns:x14="http://schemas.microsoft.com/office/spreadsheetml/2009/9/main" uri="{78C0D931-6437-407d-A8EE-F0AAD7539E65}">
      <x14:conditionalFormattings>
        <x14:conditionalFormatting xmlns:xm="http://schemas.microsoft.com/office/excel/2006/main">
          <x14:cfRule type="expression" priority="436" id="{314825DF-E0C4-4D95-8704-B55D589F902D}">
            <xm:f>VLOOKUP($A$1,入力用!$1:$1048576,3,0)=""</xm:f>
            <x14:dxf>
              <fill>
                <patternFill>
                  <bgColor rgb="FFFF0000"/>
                </patternFill>
              </fill>
            </x14:dxf>
          </x14:cfRule>
          <xm:sqref>Q5:R7 T5:T7 AL5:AM7 AO5:AO7 BG5:BH7 BJ5:BJ7 CB5:CC7 CE5:CE7 CW5:CX7 CZ5:CZ7 DR5:DS7 DU5:DU7 EM5:EN7 EP5:EP7 FH5:FI7 FK5:FK7 GC5:GD7 GF5:GF7 GX5:GY7 HA5:HA7</xm:sqref>
        </x14:conditionalFormatting>
        <x14:conditionalFormatting xmlns:xm="http://schemas.microsoft.com/office/excel/2006/main">
          <x14:cfRule type="expression" priority="428" id="{F32B527D-6770-4C84-A1B4-285F6CA9EF34}">
            <xm:f>AND($F$15&lt;&gt;"",VLOOKUP($A$1,入力用!$1:$1048576,20,0)="")</xm:f>
            <x14:dxf>
              <fill>
                <patternFill>
                  <bgColor rgb="FFFF0000"/>
                </patternFill>
              </fill>
            </x14:dxf>
          </x14:cfRule>
          <xm:sqref>F16 H16 AA16 AC16 AV16 AX16 BQ16 BS16 CL16 CN16 DG16 DI16 EB16 ED16 EW16 EY16 FR16 FT16 GM16 GO16</xm:sqref>
        </x14:conditionalFormatting>
        <x14:conditionalFormatting xmlns:xm="http://schemas.microsoft.com/office/excel/2006/main">
          <x14:cfRule type="expression" priority="427" id="{91B45E79-7D98-4438-AC0E-C89D0814F883}">
            <xm:f>VLOOKUP($A$1,入力用!$1:$1048576,34,0)=""</xm:f>
            <x14:dxf>
              <fill>
                <patternFill>
                  <bgColor rgb="FFFF0000"/>
                </patternFill>
              </fill>
            </x14:dxf>
          </x14:cfRule>
          <xm:sqref>C26:K26 C27:F27 X26:AF26 X27:AA27 AS26:BA26 AS27:AV27 BN26:BV26 BN27:BQ27 CI26:CQ26 CI27:CL27 DD26:DL26 DD27:DG27 DY26:EG26 DY27:EB27 ET26:FB26 ET27:EW27 FO26:FW26 FO27:FR27 GJ26:GR26 GJ27:GM27</xm:sqref>
        </x14:conditionalFormatting>
        <x14:conditionalFormatting xmlns:xm="http://schemas.microsoft.com/office/excel/2006/main">
          <x14:cfRule type="expression" priority="421" id="{A364A5FE-F54B-406B-AC6A-0CF36D30D915}">
            <xm:f>VLOOKUP($A$1,入力用!$1:$1048576,43,0)=""</xm:f>
            <x14:dxf>
              <fill>
                <patternFill>
                  <bgColor rgb="FFFF0000"/>
                </patternFill>
              </fill>
            </x14:dxf>
          </x14:cfRule>
          <xm:sqref>H33 N33 AC33 AI33 AX33 BD33 BS33 BY33 CN33 CT33 DI33 DO33 ED33 EJ33 EY33 FE33 FT33 FZ33 GO33 GU33</xm:sqref>
        </x14:conditionalFormatting>
        <x14:conditionalFormatting xmlns:xm="http://schemas.microsoft.com/office/excel/2006/main">
          <x14:cfRule type="expression" priority="416" id="{407A3C2D-CDAA-41F5-9F44-38551C97CD26}">
            <xm:f>AND(VLOOKUP($A$1,入力用!$1:$1048576,43,0)&gt;=2,$F$35="")</xm:f>
            <x14:dxf>
              <fill>
                <patternFill>
                  <bgColor rgb="FFFF0000"/>
                </patternFill>
              </fill>
            </x14:dxf>
          </x14:cfRule>
          <xm:sqref>F35:I35 AA35:AD35 AV35:AY35 BQ35:BT35 CL35:CO35 DG35:DJ35 EB35:EE35 EW35:EZ35 FR35:FU35 GM35:GP35</xm:sqref>
        </x14:conditionalFormatting>
        <x14:conditionalFormatting xmlns:xm="http://schemas.microsoft.com/office/excel/2006/main">
          <x14:cfRule type="expression" priority="415" id="{A6214D29-2F96-4ED3-A619-F575F6DF35A9}">
            <xm:f>AND(VLOOKUP($A$1,入力用!$1:$1048576,43,0)&gt;=2,$K$35="")</xm:f>
            <x14:dxf>
              <fill>
                <patternFill>
                  <bgColor rgb="FFFF0000"/>
                </patternFill>
              </fill>
            </x14:dxf>
          </x14:cfRule>
          <xm:sqref>K35:M35 AF35:AH35 BA35:BC35 BV35:BX35 CQ35:CS35 DL35:DN35 EG35:EI35 FB35:FD35 FW35:FY35 GR35:GT35</xm:sqref>
        </x14:conditionalFormatting>
        <x14:conditionalFormatting xmlns:xm="http://schemas.microsoft.com/office/excel/2006/main">
          <x14:cfRule type="expression" priority="414" id="{B683C7D9-86FF-41EF-BF14-AEAAA93F3C75}">
            <xm:f>AND(VLOOKUP($A$1,入力用!$1:$1048576,43,0)&gt;=2,$P$35="")</xm:f>
            <x14:dxf>
              <fill>
                <patternFill>
                  <bgColor rgb="FFFF0000"/>
                </patternFill>
              </fill>
            </x14:dxf>
          </x14:cfRule>
          <xm:sqref>P35:T35 AK35:AO35 BF35:BJ35 CA35:CE35 CV35:CZ35 DQ35:DU35 EL35:EP35 FG35:FK35 GB35:GF35 GW35:HA35</xm:sqref>
        </x14:conditionalFormatting>
        <x14:conditionalFormatting xmlns:xm="http://schemas.microsoft.com/office/excel/2006/main">
          <x14:cfRule type="expression" priority="410" id="{9506861A-628A-458C-8AC1-B6CFA9690338}">
            <xm:f>AND(VLOOKUP($A$1,入力用!$1:$1048576,59,0)="",VLOOKUP($A$1,入力用!$1:$1048576,60,0)="",VLOOKUP($A$1,入力用!$1:$1048576,61,0)="",VLOOKUP($A$1,入力用!$1:$1048576,62,0)="",VLOOKUP($A$1,入力用!$1:$1048576,63,0)="",VLOOKUP($A$1,入力用!$1:$1048576,64,0)="",VLOOKUP($A$1,入力用!$1:$1048576,65,0)="",VLOOKUP($A$1,入力用!$1:$1048576,66,0)="",VLOOKUP($A$1,入力用!$1:$1048576,67,0)="",VLOOKUP($A$1,入力用!$1:$1048576,68,0)="",VLOOKUP($A$1,入力用!$1:$1048576,69,0)="",VLOOKUP($A$1,入力用!$1:$1048576,70,0)="",VLOOKUP($A$1,入力用!$1:$1048576,71,0)="")</xm:f>
            <x14:dxf>
              <fill>
                <patternFill>
                  <bgColor rgb="FFFF0000"/>
                </patternFill>
              </fill>
            </x14:dxf>
          </x14:cfRule>
          <xm:sqref>A42:T47 A48:B48 V42:AO47 V48:W48 AQ42:BJ47 AQ48:AR48 BL42:CE47 BL48:BM48 CG42:CZ47 CG48:CH48 DB42:DU47 DB48:DC48 DW42:EP47 DW48:DX48 ER42:FK47 ER48:ES48 FM42:GF47 FM48:FN48 GH42:HA47 GH48:GI48</xm:sqref>
        </x14:conditionalFormatting>
        <x14:conditionalFormatting xmlns:xm="http://schemas.microsoft.com/office/excel/2006/main">
          <x14:cfRule type="expression" priority="408" id="{CB1403B7-8002-4658-8D12-E8BC24BEA122}">
            <xm:f>VLOOKUP($A$1,入力用!$1:$1048576,74,0)=""</xm:f>
            <x14:dxf>
              <fill>
                <patternFill>
                  <bgColor rgb="FFFF0000"/>
                </patternFill>
              </fill>
            </x14:dxf>
          </x14:cfRule>
          <xm:sqref>J51 L51 AE51 AG51 AZ51 BB51 BU51 BW51 CP51 CR51 DK51 DM51 EF51 EH51 FA51 FC51 FV51 FX51 GQ51 GS51</xm:sqref>
        </x14:conditionalFormatting>
        <x14:conditionalFormatting xmlns:xm="http://schemas.microsoft.com/office/excel/2006/main">
          <x14:cfRule type="expression" priority="407" id="{6C15BFD9-2CAB-4181-B1CA-E71D906CD8C6}">
            <xm:f>AND(VLOOKUP($A$1,入力用!$1:$1048576,74,0)="有",VLOOKUP($A$1,入力用!$1:$1048576,75,0)="")</xm:f>
            <x14:dxf>
              <fill>
                <patternFill>
                  <bgColor rgb="FFFF0000"/>
                </patternFill>
              </fill>
            </x14:dxf>
          </x14:cfRule>
          <xm:sqref>J52 L52 AE52 AG52 AZ52 BB52 BU52 BW52 CP52 CR52 DK52 DM52 EF52 EH52 FA52 FC52 FV52 FX52 GQ52 GS52</xm:sqref>
        </x14:conditionalFormatting>
        <x14:conditionalFormatting xmlns:xm="http://schemas.microsoft.com/office/excel/2006/main">
          <x14:cfRule type="expression" priority="405" id="{52756901-EEBB-4EDF-82DA-681C491DE7D2}">
            <xm:f>AND($F$55&lt;&gt;"同居家族①と同じ",$F$55&lt;&gt;"同居家族②と同じ",VLOOKUP($A$1,入力用!$1:$1048576,80,0)="")</xm:f>
            <x14:dxf>
              <fill>
                <patternFill>
                  <bgColor rgb="FFFF0000"/>
                </patternFill>
              </fill>
            </x14:dxf>
          </x14:cfRule>
          <xm:sqref>K55:M55 AF55:AH55 BA55:BC55 BV55:BX55 CQ55:CS55 DL55:DN55 EG55:EI55 FB55:FD55 FW55:FY55 GR55:GT55</xm:sqref>
        </x14:conditionalFormatting>
        <x14:conditionalFormatting xmlns:xm="http://schemas.microsoft.com/office/excel/2006/main">
          <x14:cfRule type="expression" priority="404" id="{B81EB57F-E230-44DF-A29D-BFA03118E950}">
            <xm:f>AND($F$55&lt;&gt;"同居家族①と同じ",$F$55&lt;&gt;"同居家族②と同じ",VLOOKUP($A$1,入力用!$1:$1048576,81,0)="")</xm:f>
            <x14:dxf>
              <fill>
                <patternFill>
                  <bgColor rgb="FFFF0000"/>
                </patternFill>
              </fill>
            </x14:dxf>
          </x14:cfRule>
          <xm:sqref>P55:T55 AK55:AO55 BF55:BJ55 CA55:CE55 CV55:CZ55 DQ55:DU55 EL55:EP55 FG55:FK55 GB55:GF55 GW55:HA55</xm:sqref>
        </x14:conditionalFormatting>
        <x14:conditionalFormatting xmlns:xm="http://schemas.microsoft.com/office/excel/2006/main">
          <x14:cfRule type="expression" priority="400" id="{1D27400A-5BDE-48FC-BE52-9A4FF64D412F}">
            <xm:f>AND(VLOOKUP($A$1,入力用!$1:$1048576,82,0)&lt;&gt;"",VLOOKUP($A$1,入力用!$1:$1048576,81,0)&lt;&gt;"同居家族①と同じ",VLOOKUP($A$1,入力用!$1:$1048576,82,0)&lt;&gt;"同居家族②と同じ",VLOOKUP($A$1,入力用!$1:$1048576,84,0)="")</xm:f>
            <x14:dxf>
              <fill>
                <patternFill>
                  <bgColor rgb="FFFF0000"/>
                </patternFill>
              </fill>
            </x14:dxf>
          </x14:cfRule>
          <xm:sqref>K57:M57 AF57:AH57 BA57:BC57 BV57:BX57 CQ57:CS57 DL57:DN57 EG57:EI57 FB57:FD57 FW57:FY57 GR57:GT57</xm:sqref>
        </x14:conditionalFormatting>
        <x14:conditionalFormatting xmlns:xm="http://schemas.microsoft.com/office/excel/2006/main">
          <x14:cfRule type="expression" priority="399" id="{7B0583FC-E1E5-4775-B0F6-08A9BE5CFA55}">
            <xm:f>AND(VLOOKUP($A$1,入力用!$1:$1048576,82,0)&lt;&gt;"",VLOOKUP($A$1,入力用!$1:$1048576,81,0)&lt;&gt;"同居家族①と同じ",VLOOKUP($A$1,入力用!$1:$1048576,82,0)&lt;&gt;"同居家族②と同じ",VLOOKUP($A$1,入力用!$1:$1048576,85,0)="")</xm:f>
            <x14:dxf>
              <fill>
                <patternFill>
                  <bgColor rgb="FFFF0000"/>
                </patternFill>
              </fill>
            </x14:dxf>
          </x14:cfRule>
          <xm:sqref>P57:T57 AK57:AO57 BF57:BJ57 CA57:CE57 CV57:CZ57 DQ57:DU57 EL57:EP57 FG57:FK57 GB57:GF57 GW57:HA57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FD67-C37F-430F-9EC1-7A65D77801A5}">
  <sheetPr>
    <pageSetUpPr fitToPage="1"/>
  </sheetPr>
  <dimension ref="A1:H10"/>
  <sheetViews>
    <sheetView zoomScale="85" zoomScaleNormal="85" workbookViewId="0">
      <selection activeCell="D1" sqref="D1:H1"/>
    </sheetView>
  </sheetViews>
  <sheetFormatPr defaultRowHeight="18.75"/>
  <cols>
    <col min="1" max="1" width="27.125" style="2" customWidth="1"/>
    <col min="2" max="2" width="9.25" style="2" bestFit="1" customWidth="1"/>
    <col min="3" max="3" width="89.125" customWidth="1"/>
  </cols>
  <sheetData>
    <row r="1" spans="1:8" ht="30.75" customHeight="1" thickBot="1">
      <c r="A1" s="459" t="s">
        <v>281</v>
      </c>
      <c r="B1" s="459"/>
      <c r="C1" s="459"/>
      <c r="D1" s="460" t="s">
        <v>289</v>
      </c>
      <c r="E1" s="461"/>
      <c r="F1" s="461"/>
      <c r="G1" s="461"/>
      <c r="H1" s="462"/>
    </row>
    <row r="2" spans="1:8" ht="26.25" customHeight="1">
      <c r="A2" s="105" t="s">
        <v>280</v>
      </c>
      <c r="B2" s="104" t="s">
        <v>279</v>
      </c>
      <c r="C2" s="104" t="s">
        <v>278</v>
      </c>
    </row>
    <row r="3" spans="1:8" ht="150.75" customHeight="1">
      <c r="A3" s="103" t="s">
        <v>277</v>
      </c>
      <c r="B3" s="102" t="s">
        <v>262</v>
      </c>
      <c r="C3" s="101" t="s">
        <v>276</v>
      </c>
    </row>
    <row r="4" spans="1:8" ht="150.75" customHeight="1">
      <c r="A4" s="103" t="s">
        <v>275</v>
      </c>
      <c r="B4" s="102" t="s">
        <v>262</v>
      </c>
      <c r="C4" s="101" t="s">
        <v>274</v>
      </c>
    </row>
    <row r="5" spans="1:8" ht="150.75" customHeight="1">
      <c r="A5" s="103" t="s">
        <v>273</v>
      </c>
      <c r="B5" s="102" t="s">
        <v>262</v>
      </c>
      <c r="C5" s="101" t="s">
        <v>272</v>
      </c>
    </row>
    <row r="6" spans="1:8" ht="150.75" customHeight="1">
      <c r="A6" s="103" t="s">
        <v>271</v>
      </c>
      <c r="B6" s="102" t="s">
        <v>262</v>
      </c>
      <c r="C6" s="101" t="s">
        <v>270</v>
      </c>
    </row>
    <row r="7" spans="1:8" ht="150.75" customHeight="1">
      <c r="A7" s="103" t="s">
        <v>269</v>
      </c>
      <c r="B7" s="102" t="s">
        <v>262</v>
      </c>
      <c r="C7" s="101" t="s">
        <v>268</v>
      </c>
    </row>
    <row r="8" spans="1:8" ht="150.75" customHeight="1">
      <c r="A8" s="103" t="s">
        <v>267</v>
      </c>
      <c r="B8" s="102" t="s">
        <v>262</v>
      </c>
      <c r="C8" s="101" t="s">
        <v>266</v>
      </c>
    </row>
    <row r="9" spans="1:8" ht="150.75" customHeight="1">
      <c r="A9" s="103" t="s">
        <v>265</v>
      </c>
      <c r="B9" s="102" t="s">
        <v>262</v>
      </c>
      <c r="C9" s="101" t="s">
        <v>264</v>
      </c>
    </row>
    <row r="10" spans="1:8" ht="202.5" customHeight="1">
      <c r="A10" s="103" t="s">
        <v>263</v>
      </c>
      <c r="B10" s="102" t="s">
        <v>262</v>
      </c>
      <c r="C10" s="101" t="s">
        <v>261</v>
      </c>
    </row>
  </sheetData>
  <mergeCells count="2">
    <mergeCell ref="A1:C1"/>
    <mergeCell ref="D1:H1"/>
  </mergeCells>
  <phoneticPr fontId="1"/>
  <hyperlinks>
    <hyperlink ref="D1:H1" location="内容チェックリスト!A1" display="内容チェックリストに戻る" xr:uid="{91804ACE-276C-458B-889D-9875684BFB15}"/>
  </hyperlinks>
  <pageMargins left="0.70866141732283472" right="0.70866141732283472" top="0.74803149606299213" bottom="0.74803149606299213" header="0.31496062992125984" footer="0.31496062992125984"/>
  <pageSetup paperSize="9"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3E62-30BD-4CFA-A469-78430E6B6949}">
  <dimension ref="A1:M15"/>
  <sheetViews>
    <sheetView workbookViewId="0">
      <selection activeCell="A15" sqref="A15"/>
    </sheetView>
  </sheetViews>
  <sheetFormatPr defaultColWidth="9.125" defaultRowHeight="18.75"/>
  <cols>
    <col min="1" max="1" width="29.625" bestFit="1" customWidth="1"/>
    <col min="2" max="8" width="21.625" customWidth="1"/>
    <col min="9" max="9" width="17.25" bestFit="1" customWidth="1"/>
  </cols>
  <sheetData>
    <row r="1" spans="1:13">
      <c r="A1" s="1" t="s">
        <v>169</v>
      </c>
      <c r="B1" s="1" t="s">
        <v>207</v>
      </c>
      <c r="C1" s="1" t="s">
        <v>208</v>
      </c>
    </row>
    <row r="2" spans="1:13">
      <c r="A2" s="1" t="s">
        <v>38</v>
      </c>
      <c r="B2" s="1" t="s">
        <v>37</v>
      </c>
      <c r="C2" s="1" t="s">
        <v>39</v>
      </c>
      <c r="D2" s="7"/>
      <c r="E2" s="7"/>
      <c r="F2" s="7"/>
      <c r="G2" s="7"/>
      <c r="H2" s="7"/>
      <c r="J2" s="2"/>
      <c r="K2" s="2"/>
      <c r="L2" s="2"/>
      <c r="M2" s="2"/>
    </row>
    <row r="3" spans="1:13">
      <c r="A3" s="6" t="s">
        <v>49</v>
      </c>
      <c r="B3" s="6" t="s">
        <v>52</v>
      </c>
      <c r="C3" s="6" t="s">
        <v>53</v>
      </c>
      <c r="D3" s="1" t="s">
        <v>51</v>
      </c>
      <c r="E3" s="1" t="s">
        <v>54</v>
      </c>
      <c r="F3" s="1" t="s">
        <v>50</v>
      </c>
      <c r="G3" s="2"/>
      <c r="H3" s="2"/>
      <c r="J3" s="2"/>
      <c r="K3" s="2"/>
      <c r="L3" s="2"/>
      <c r="M3" s="2"/>
    </row>
    <row r="4" spans="1:13">
      <c r="A4" s="4" t="s">
        <v>47</v>
      </c>
      <c r="B4" s="1" t="s">
        <v>204</v>
      </c>
      <c r="C4" s="1" t="s">
        <v>205</v>
      </c>
      <c r="D4" s="2"/>
      <c r="E4" s="2"/>
      <c r="F4" s="2"/>
      <c r="G4" s="2"/>
      <c r="H4" s="2"/>
      <c r="J4" s="2"/>
      <c r="K4" s="2"/>
      <c r="L4" s="2"/>
      <c r="M4" s="2"/>
    </row>
    <row r="5" spans="1:13">
      <c r="A5" s="1" t="s">
        <v>14</v>
      </c>
      <c r="B5" s="1" t="s">
        <v>56</v>
      </c>
      <c r="C5" s="1" t="s">
        <v>57</v>
      </c>
      <c r="D5" s="1" t="s">
        <v>58</v>
      </c>
      <c r="E5" s="1" t="s">
        <v>59</v>
      </c>
      <c r="F5" s="1" t="s">
        <v>60</v>
      </c>
      <c r="G5" s="1" t="s">
        <v>61</v>
      </c>
      <c r="H5" s="1" t="s">
        <v>62</v>
      </c>
      <c r="J5" s="2"/>
      <c r="K5" s="2"/>
      <c r="L5" s="2"/>
      <c r="M5" s="2"/>
    </row>
    <row r="6" spans="1:13">
      <c r="A6" s="1" t="s">
        <v>13</v>
      </c>
      <c r="B6" s="1" t="s">
        <v>63</v>
      </c>
      <c r="C6" s="1" t="s">
        <v>64</v>
      </c>
      <c r="D6" s="1" t="s">
        <v>65</v>
      </c>
      <c r="E6" s="2"/>
      <c r="F6" s="2"/>
      <c r="G6" s="2"/>
      <c r="H6" s="2"/>
      <c r="J6" s="2"/>
      <c r="K6" s="2"/>
      <c r="L6" s="2"/>
      <c r="M6" s="2"/>
    </row>
    <row r="7" spans="1:13">
      <c r="A7" s="1" t="s">
        <v>12</v>
      </c>
      <c r="B7" s="1" t="s">
        <v>66</v>
      </c>
      <c r="C7" s="1" t="s">
        <v>67</v>
      </c>
      <c r="D7" s="1" t="s">
        <v>68</v>
      </c>
      <c r="E7" s="2"/>
      <c r="F7" s="2"/>
      <c r="G7" s="2"/>
      <c r="H7" s="2"/>
      <c r="I7" s="2"/>
      <c r="J7" s="2"/>
      <c r="K7" s="2"/>
      <c r="L7" s="2"/>
      <c r="M7" s="2"/>
    </row>
    <row r="8" spans="1:13">
      <c r="A8" s="5" t="s">
        <v>71</v>
      </c>
      <c r="B8" s="1" t="s">
        <v>72</v>
      </c>
      <c r="C8" s="1" t="s">
        <v>74</v>
      </c>
      <c r="D8" s="1" t="s">
        <v>75</v>
      </c>
      <c r="E8" s="2"/>
      <c r="F8" s="2"/>
      <c r="G8" s="2"/>
      <c r="H8" s="2"/>
      <c r="I8" s="2"/>
      <c r="J8" s="2"/>
      <c r="K8" s="2"/>
      <c r="L8" s="2"/>
      <c r="M8" s="2"/>
    </row>
    <row r="9" spans="1:13">
      <c r="A9" s="1" t="s">
        <v>82</v>
      </c>
      <c r="B9" s="1" t="s">
        <v>77</v>
      </c>
      <c r="C9" s="1" t="s">
        <v>78</v>
      </c>
      <c r="D9" s="1" t="s">
        <v>79</v>
      </c>
      <c r="E9" s="1" t="s">
        <v>80</v>
      </c>
      <c r="I9" s="2"/>
      <c r="J9" s="2"/>
      <c r="K9" s="2"/>
      <c r="L9" s="2"/>
      <c r="M9" s="2"/>
    </row>
    <row r="10" spans="1:13">
      <c r="A10" s="1" t="s">
        <v>87</v>
      </c>
      <c r="B10" s="1" t="s">
        <v>89</v>
      </c>
      <c r="C10" s="1" t="s">
        <v>90</v>
      </c>
      <c r="I10" s="2"/>
      <c r="J10" s="2"/>
      <c r="K10" s="2"/>
      <c r="L10" s="2"/>
      <c r="M10" s="2"/>
    </row>
    <row r="11" spans="1:13">
      <c r="A11" s="3" t="s">
        <v>92</v>
      </c>
      <c r="B11" s="1" t="s">
        <v>204</v>
      </c>
      <c r="C11" s="1" t="s">
        <v>205</v>
      </c>
      <c r="I11" s="2"/>
      <c r="J11" s="2"/>
      <c r="K11" s="2"/>
      <c r="L11" s="2"/>
      <c r="M11" s="2"/>
    </row>
    <row r="12" spans="1:13">
      <c r="A12" s="3" t="s">
        <v>118</v>
      </c>
      <c r="B12" s="1" t="s">
        <v>204</v>
      </c>
      <c r="C12" s="1" t="s">
        <v>205</v>
      </c>
    </row>
    <row r="13" spans="1:13">
      <c r="A13" s="3" t="s">
        <v>120</v>
      </c>
      <c r="B13" s="1" t="s">
        <v>204</v>
      </c>
      <c r="C13" s="1" t="s">
        <v>205</v>
      </c>
    </row>
    <row r="14" spans="1:13">
      <c r="A14" s="182" t="s">
        <v>329</v>
      </c>
    </row>
    <row r="15" spans="1:13">
      <c r="A15" s="100" t="s">
        <v>258</v>
      </c>
    </row>
  </sheetData>
  <sheetProtection sheet="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作成方法</vt:lpstr>
      <vt:lpstr>内容チェックリスト</vt:lpstr>
      <vt:lpstr>入力用</vt:lpstr>
      <vt:lpstr>手書き用（利用者及び家族が記入する場合のみ）</vt:lpstr>
      <vt:lpstr>No.1～10出力用</vt:lpstr>
      <vt:lpstr>No.11～20出力用</vt:lpstr>
      <vt:lpstr>No.21～30出力用</vt:lpstr>
      <vt:lpstr>No.31～40出力用</vt:lpstr>
      <vt:lpstr>No.41～50出力用</vt:lpstr>
      <vt:lpstr>No.51～60出力用</vt:lpstr>
      <vt:lpstr>No.61～70出力用</vt:lpstr>
      <vt:lpstr>No.71～80出力用</vt:lpstr>
      <vt:lpstr>No.81～90出力用</vt:lpstr>
      <vt:lpstr>No.91～100出力用</vt:lpstr>
      <vt:lpstr>対象外施設一覧</vt:lpstr>
      <vt:lpstr>リスト用（削除禁止）</vt:lpstr>
      <vt:lpstr>'No.1～10出力用'!OLE_LINK16</vt:lpstr>
      <vt:lpstr>'No.11～20出力用'!OLE_LINK16</vt:lpstr>
      <vt:lpstr>'No.21～30出力用'!OLE_LINK16</vt:lpstr>
      <vt:lpstr>'No.31～40出力用'!OLE_LINK16</vt:lpstr>
      <vt:lpstr>'No.41～50出力用'!OLE_LINK16</vt:lpstr>
      <vt:lpstr>'No.51～60出力用'!OLE_LINK16</vt:lpstr>
      <vt:lpstr>'No.61～70出力用'!OLE_LINK16</vt:lpstr>
      <vt:lpstr>'No.71～80出力用'!OLE_LINK16</vt:lpstr>
      <vt:lpstr>'No.81～90出力用'!OLE_LINK16</vt:lpstr>
      <vt:lpstr>'No.91～100出力用'!OLE_LINK16</vt:lpstr>
      <vt:lpstr>'手書き用（利用者及び家族が記入する場合のみ）'!OLE_LINK16</vt:lpstr>
      <vt:lpstr>'No.1～10出力用'!Print_Area</vt:lpstr>
      <vt:lpstr>'No.11～20出力用'!Print_Area</vt:lpstr>
      <vt:lpstr>'No.21～30出力用'!Print_Area</vt:lpstr>
      <vt:lpstr>'No.31～40出力用'!Print_Area</vt:lpstr>
      <vt:lpstr>'No.41～50出力用'!Print_Area</vt:lpstr>
      <vt:lpstr>'No.51～60出力用'!Print_Area</vt:lpstr>
      <vt:lpstr>'No.61～70出力用'!Print_Area</vt:lpstr>
      <vt:lpstr>'No.71～80出力用'!Print_Area</vt:lpstr>
      <vt:lpstr>'No.81～90出力用'!Print_Area</vt:lpstr>
      <vt:lpstr>'No.91～100出力用'!Print_Area</vt:lpstr>
      <vt:lpstr>'手書き用（利用者及び家族が記入する場合のみ）'!Print_Area</vt:lpstr>
      <vt:lpstr>内容チェックリスト!Print_Area</vt:lpstr>
      <vt:lpstr>対象外施設一覧!Print_Titles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cp:lastPrinted>2025-01-30T02:38:11Z</cp:lastPrinted>
  <dcterms:created xsi:type="dcterms:W3CDTF">2024-04-11T00:55:35Z</dcterms:created>
  <dcterms:modified xsi:type="dcterms:W3CDTF">2025-01-30T03:07:14Z</dcterms:modified>
</cp:coreProperties>
</file>