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6（R5決算）\07_チェック後資料集\"/>
    </mc:Choice>
  </mc:AlternateContent>
  <xr:revisionPtr revIDLastSave="0" documentId="13_ncr:1_{DFE4763C-084C-49D7-A6D8-A4D2F3F60DFA}"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63" i="12" l="1"/>
  <c r="AP63" i="12"/>
  <c r="AU88" i="12"/>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AM34" i="10" l="1"/>
  <c r="AM35" i="10" l="1"/>
  <c r="BW34" i="10"/>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<sst xmlns="http://schemas.openxmlformats.org/spreadsheetml/2006/main" count="1143" uniqueCount="569">
  <si>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</si>
  <si>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</si>
  <si>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</si>
  <si>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</si>
  <si>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</si>
  <si>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</si>
  <si>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</si>
  <si>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</si>
  <si>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</si>
  <si>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</si>
  <si>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</si>
  <si>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</si>
  <si>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</si>
  <si>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</si>
  <si>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</si>
  <si>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</si>
  <si>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</si>
  <si>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</si>
  <si>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</si>
  <si>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</si>
  <si>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</si>
  <si>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</si>
  <si>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</si>
  <si>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</si>
  <si>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</si>
  <si>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</si>
  <si>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</si>
  <si>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</si>
  <si>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</si>
  <si>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</si>
  <si>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</si>
  <si>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</si>
  <si>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</si>
  <si>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</si>
  <si>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</si>
  <si>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</si>
  <si>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</si>
  <si>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</si>
  <si>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</si>
  <si>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</si>
  <si>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</si>
  <si>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</si>
  <si>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</si>
  <si>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</si>
  <si>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</si>
  <si>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</si>
  <si>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</si>
  <si>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</si>
  <si>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</si>
  <si>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</si>
  <si>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</si>
  <si>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</si>
  <si>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</si>
  <si>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</si>
  <si>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</si>
  <si>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</si>
  <si>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</si>
  <si>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</si>
  <si>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</si>
  <si>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</si>
  <si>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</si>
  <si>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</si>
  <si>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</si>
  <si>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</si>
  <si>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</si>
  <si>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</si>
  <si>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</si>
  <si>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</si>
  <si>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</si>
  <si>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</si>
  <si>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</si>
  <si>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</si>
  <si>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</si>
  <si>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</si>
  <si>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</si>
  <si>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</si>
  <si>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</si>
  <si>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</si>
  <si>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</si>
  <si>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</si>
  <si>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</si>
  <si>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</si>
  <si>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</si>
  <si>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</si>
  <si>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</si>
  <si>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</si>
  <si>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</si>
  <si>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</si>
  <si>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</si>
  <si>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</si>
  <si>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</si>
  <si>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</si>
  <si>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</si>
  <si>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</si>
  <si>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</si>
  <si>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</si>
  <si>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</si>
  <si>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</si>
  <si>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</si>
  <si>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</si>
  <si>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</si>
  <si>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</si>
  <si>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</si>
  <si>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</si>
  <si>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</si>
  <si>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</si>
  <si>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</si>
  <si>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</si>
  <si>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</si>
  <si>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</si>
  <si>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</si>
  <si>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</si>
  <si>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</si>
  <si>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</si>
  <si>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</si>
  <si>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</si>
  <si>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</si>
  <si>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</si>
  <si>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</si>
  <si>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</si>
  <si>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</si>
  <si>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</si>
  <si>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</si>
  <si>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</si>
  <si>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</si>
  <si>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</si>
  <si>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</si>
  <si>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</si>
  <si>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</si>
  <si>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</si>
  <si>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</si>
  <si>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</si>
  <si>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</si>
  <si>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</si>
  <si>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</si>
  <si>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</si>
  <si>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</si>
  <si>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</si>
  <si>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</si>
  <si>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</si>
  <si>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</si>
  <si>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</si>
  <si>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</si>
  <si>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</si>
  <si>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</si>
  <si>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</si>
  <si>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</si>
  <si>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</si>
  <si>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</si>
  <si>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</si>
  <si>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</si>
  <si>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</si>
  <si>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</si>
  <si>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</si>
  <si>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</si>
  <si>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</si>
  <si>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</si>
  <si>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</si>
  <si>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</si>
  <si>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</si>
  <si>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</si>
  <si>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</si>
  <si>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</si>
  <si>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</si>
  <si>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</si>
  <si>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</si>
  <si>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</si>
  <si>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</si>
  <si>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</si>
  <si>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</si>
  <si>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</si>
  <si>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</si>
  <si>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</si>
  <si>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</si>
  <si>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</si>
  <si>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</si>
  <si>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</si>
  <si>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</si>
  <si>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</si>
  <si>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</si>
  <si>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</si>
  <si>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</si>
  <si>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</si>
  <si>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</si>
  <si>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</si>
  <si>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</si>
  <si>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</si>
  <si>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</si>
  <si>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</si>
  <si>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</si>
  <si>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</si>
  <si>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</si>
  <si>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</si>
  <si>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</si>
  <si>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</si>
  <si>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</si>
  <si>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</si>
  <si>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</si>
  <si>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</si>
  <si>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</si>
  <si>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</si>
  <si>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</si>
  <si>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</si>
  <si>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大阪府大東市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</si>
  <si>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</si>
  <si>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</si>
  <si>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</si>
  <si>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</si>
  <si>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</si>
  <si>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</si>
  <si>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</si>
  <si>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</si>
  <si>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</si>
  <si>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</si>
  <si>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</si>
  <si>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</si>
  <si>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</si>
  <si>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</si>
  <si>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</si>
  <si>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</si>
  <si>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</si>
  <si>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</si>
  <si>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</si>
  <si>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</si>
  <si>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</si>
  <si>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</si>
  <si>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</si>
  <si>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</si>
  <si>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</si>
  <si>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</si>
  <si>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</si>
  <si>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</si>
  <si>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</si>
  <si>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</si>
  <si>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</si>
  <si>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</si>
  <si>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</si>
  <si>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</si>
  <si>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</si>
  <si>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</si>
  <si>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</si>
  <si>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</si>
  <si>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</si>
  <si>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</si>
  <si>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</si>
  <si>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</si>
  <si>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</si>
  <si>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</si>
  <si>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</si>
  <si>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</si>
  <si>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</si>
  <si>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</si>
  <si>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</si>
  <si>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</si>
  <si>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</si>
  <si>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</si>
  <si>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</si>
  <si>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</si>
  <si>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</si>
  <si>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</si>
  <si>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</si>
  <si>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</si>
  <si>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</si>
  <si>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</si>
  <si>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</si>
  <si>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</si>
  <si>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</si>
  <si>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</si>
  <si>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</si>
  <si>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</si>
  <si>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</si>
  <si>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</si>
  <si>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</si>
  <si>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</si>
  <si>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</si>
  <si>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</si>
  <si>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</si>
  <si>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</si>
  <si>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</si>
  <si>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</si>
  <si>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</si>
  <si>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</si>
  <si>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</si>
  <si>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</si>
  <si>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</si>
  <si>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</si>
  <si>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</si>
  <si>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</si>
  <si>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</si>
  <si>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</si>
  <si>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</si>
  <si>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</si>
  <si>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</si>
  <si>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</si>
  <si>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</si>
  <si>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</si>
  <si>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</si>
  <si>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</si>
  <si>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</si>
  <si>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</si>
  <si>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</si>
  <si>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</si>
  <si>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</si>
  <si>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</si>
  <si>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</si>
  <si>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</si>
  <si>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</si>
  <si>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</si>
  <si>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</si>
  <si>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</si>
  <si>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</si>
  <si>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</si>
  <si>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</si>
  <si>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</si>
  <si>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</si>
  <si>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</si>
  <si>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</si>
  <si>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</si>
  <si>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</si>
  <si>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</si>
  <si>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</si>
  <si>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</si>
  <si>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</si>
  <si>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</si>
  <si>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</si>
  <si>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</si>
  <si>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</si>
  <si>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</si>
  <si>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</si>
  <si>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</si>
  <si>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</si>
  <si>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</si>
  <si>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</si>
  <si>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</si>
  <si>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</si>
  <si>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</si>
  <si>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</si>
  <si>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</si>
  <si>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</si>
  <si>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</si>
  <si>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</si>
  <si>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</si>
  <si>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</si>
  <si>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</si>
  <si>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</si>
  <si>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</si>
  <si>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</si>
  <si>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</si>
  <si>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</si>
  <si>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</si>
  <si>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</si>
  <si>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</si>
  <si>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</si>
  <si>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</si>
  <si>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大阪府大東市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</si>
  <si>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</si>
  <si>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</si>
  <si>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</si>
  <si>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</si>
  <si>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</si>
  <si>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</si>
  <si>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</si>
  <si>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</si>
  <si>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</si>
  <si>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</si>
  <si>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</si>
  <si>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</si>
  <si>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</si>
  <si>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</si>
  <si>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</si>
  <si>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</si>
  <si>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</si>
  <si>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</si>
  <si>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</si>
  <si>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</si>
  <si>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</si>
  <si>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</si>
  <si>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移管市営住宅事業特別会計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</si>
  <si>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</si>
  <si>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</si>
  <si>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</si>
  <si>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</si>
  <si>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</si>
  <si>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</si>
  <si>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</si>
  <si>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</si>
  <si>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</si>
  <si>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</si>
  <si>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</si>
  <si>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</si>
  <si>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</si>
  <si>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</si>
  <si>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</si>
  <si>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</si>
  <si>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</si>
  <si>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</si>
  <si>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</si>
  <si>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</si>
  <si>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</si>
  <si>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</si>
  <si>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</si>
  <si>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</si>
  <si>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</si>
  <si>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</si>
  <si>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</si>
  <si>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</si>
  <si>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</si>
  <si>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</si>
  <si>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</si>
  <si>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</si>
  <si>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</si>
  <si>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</si>
  <si>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</si>
  <si>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</si>
  <si>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</si>
  <si>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</si>
  <si>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</si>
  <si>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</si>
  <si>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</si>
  <si>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</si>
  <si>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</si>
  <si>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</si>
  <si>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</si>
  <si>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</si>
  <si>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</si>
  <si>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</si>
  <si>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</si>
  <si>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</si>
  <si>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</si>
  <si>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</si>
  <si>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</si>
  <si>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</si>
  <si>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</si>
  <si>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</si>
  <si>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</si>
  <si>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</si>
  <si>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</si>
  <si>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</si>
  <si>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</si>
  <si>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</si>
  <si>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</si>
  <si>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</si>
  <si>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</si>
  <si>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</si>
  <si>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</si>
  <si>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</si>
  <si>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</si>
  <si>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</si>
  <si>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</si>
  <si>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</si>
  <si>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</si>
  <si>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</si>
  <si>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</si>
  <si>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</si>
  <si>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</si>
  <si>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</si>
  <si>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</si>
  <si>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</si>
  <si>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</si>
  <si>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</si>
  <si>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</si>
  <si>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</si>
  <si>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</si>
  <si>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</si>
  <si>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</si>
  <si>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</si>
  <si>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</si>
  <si>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</si>
  <si>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</si>
  <si>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</si>
  <si>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</si>
  <si>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</si>
  <si>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</si>
  <si>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</si>
  <si>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</si>
  <si>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</si>
  <si>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</si>
  <si>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</si>
  <si>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</si>
  <si>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</si>
  <si>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</si>
  <si>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</si>
  <si>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</si>
  <si>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</si>
  <si>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</si>
  <si>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</si>
  <si>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</si>
  <si>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</si>
  <si>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</si>
  <si>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</si>
  <si>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</si>
  <si>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</si>
  <si>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</si>
  <si>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</si>
  <si>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</si>
  <si>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</si>
  <si>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</si>
  <si>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</si>
  <si>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</si>
  <si>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</si>
  <si>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</si>
  <si>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</si>
  <si>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</si>
  <si>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</si>
  <si>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</si>
  <si>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</si>
  <si>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</si>
  <si>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</si>
  <si>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</si>
  <si>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</si>
  <si>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</si>
  <si>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</si>
  <si>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</si>
  <si>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</si>
  <si>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</si>
  <si>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</si>
  <si>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</si>
  <si>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</si>
  <si>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</si>
  <si>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</si>
  <si>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</si>
  <si>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</si>
  <si>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</si>
  <si>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</si>
  <si>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</si>
  <si>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</si>
  <si>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</si>
  <si>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</si>
  <si>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</si>
  <si>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</si>
  <si>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</si>
  <si>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</si>
  <si>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</si>
  <si>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2.39</t>
  </si>
  <si>
    <t>▲ 0.62</t>
  </si>
  <si>
    <t>▲ 2.03</t>
  </si>
  <si>
    <t>水道事業会計</t>
  </si>
  <si>
    <t>下水道事業会計</t>
  </si>
  <si>
    <t>一般会計</t>
  </si>
  <si>
    <t>移管市営住宅事業特別会計</t>
  </si>
  <si>
    <t>介護保険特別会計</t>
  </si>
  <si>
    <t>後期高齢者医療保険特別会計</t>
  </si>
  <si>
    <t>国民健康保険特別会計</t>
  </si>
  <si>
    <t>火災共済事業特別会計</t>
  </si>
  <si>
    <t>その他会計（赤字）</t>
  </si>
  <si>
    <t>その他会計（黒字）</t>
  </si>
  <si>
    <t>R01</t>
    <phoneticPr fontId="5"/>
  </si>
  <si>
    <t>R02</t>
    <phoneticPr fontId="5"/>
  </si>
  <si>
    <t>R03</t>
    <phoneticPr fontId="5"/>
  </si>
  <si>
    <t>R04</t>
    <phoneticPr fontId="5"/>
  </si>
  <si>
    <t>R05</t>
    <phoneticPr fontId="5"/>
  </si>
  <si>
    <t>-</t>
    <phoneticPr fontId="2"/>
  </si>
  <si>
    <t>東大阪都市清掃施設組合</t>
    <rPh sb="0" eb="3">
      <t>ヒガシオオサカ</t>
    </rPh>
    <rPh sb="3" eb="5">
      <t>トシ</t>
    </rPh>
    <rPh sb="5" eb="7">
      <t>セイソウ</t>
    </rPh>
    <rPh sb="7" eb="9">
      <t>シセツ</t>
    </rPh>
    <rPh sb="9" eb="11">
      <t>クミアイ</t>
    </rPh>
    <phoneticPr fontId="10"/>
  </si>
  <si>
    <t>淀川左岸水防事務組合</t>
    <rPh sb="0" eb="2">
      <t>ヨドガワ</t>
    </rPh>
    <rPh sb="2" eb="3">
      <t>ヒダリ</t>
    </rPh>
    <rPh sb="3" eb="4">
      <t>キシ</t>
    </rPh>
    <rPh sb="4" eb="6">
      <t>スイボウ</t>
    </rPh>
    <rPh sb="6" eb="8">
      <t>ジム</t>
    </rPh>
    <rPh sb="8" eb="10">
      <t>クミアイ</t>
    </rPh>
    <phoneticPr fontId="10"/>
  </si>
  <si>
    <t>飯盛霊園組合（一般会計）</t>
    <rPh sb="0" eb="6">
      <t>イイモリレイエンクミアイ</t>
    </rPh>
    <rPh sb="7" eb="9">
      <t>イッパン</t>
    </rPh>
    <rPh sb="9" eb="11">
      <t>カイケイ</t>
    </rPh>
    <phoneticPr fontId="10"/>
  </si>
  <si>
    <t>飯盛霊園組合（霊園事業特別会計）</t>
    <rPh sb="0" eb="4">
      <t>イイモリレイエン</t>
    </rPh>
    <rPh sb="4" eb="6">
      <t>クミアイ</t>
    </rPh>
    <rPh sb="7" eb="9">
      <t>レイエン</t>
    </rPh>
    <rPh sb="9" eb="11">
      <t>ジギョウ</t>
    </rPh>
    <rPh sb="11" eb="15">
      <t>トクベツカイケイ</t>
    </rPh>
    <phoneticPr fontId="10"/>
  </si>
  <si>
    <t>大東四條畷消防組合</t>
    <rPh sb="0" eb="2">
      <t>ダイトウ</t>
    </rPh>
    <rPh sb="2" eb="5">
      <t>シジョウナワテ</t>
    </rPh>
    <rPh sb="5" eb="7">
      <t>ショウボウ</t>
    </rPh>
    <rPh sb="7" eb="9">
      <t>クミアイ</t>
    </rPh>
    <phoneticPr fontId="10"/>
  </si>
  <si>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</si>
  <si>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</si>
  <si>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</si>
  <si>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</si>
  <si>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株式会社コーミン</t>
    <rPh sb="0" eb="4">
      <t>カブシキカイシャ</t>
    </rPh>
    <phoneticPr fontId="2"/>
  </si>
  <si>
    <t>東心株式会社</t>
    <rPh sb="0" eb="1">
      <t>ヒガシ</t>
    </rPh>
    <rPh sb="1" eb="2">
      <t>ココロ</t>
    </rPh>
    <rPh sb="2" eb="6">
      <t>カブシキカイシャ</t>
    </rPh>
    <phoneticPr fontId="2"/>
  </si>
  <si>
    <t>大東市再開発ビル株式会社</t>
    <rPh sb="0" eb="3">
      <t>ダイトウシ</t>
    </rPh>
    <rPh sb="3" eb="6">
      <t>サイカイハツ</t>
    </rPh>
    <rPh sb="8" eb="10">
      <t>カブシキ</t>
    </rPh>
    <rPh sb="10" eb="12">
      <t>カイシャ</t>
    </rPh>
    <phoneticPr fontId="3"/>
  </si>
  <si>
    <t>ふるさと振興基金</t>
    <rPh sb="4" eb="8">
      <t>シンコウキキン</t>
    </rPh>
    <phoneticPr fontId="5"/>
  </si>
  <si>
    <t>公共施設等整備保全基金</t>
    <rPh sb="0" eb="11">
      <t>コウキョウシセツトウセイビホゼンキキン</t>
    </rPh>
    <phoneticPr fontId="5"/>
  </si>
  <si>
    <t>庁舎整備基金</t>
    <rPh sb="0" eb="6">
      <t>チョウシャセイビキキン</t>
    </rPh>
    <phoneticPr fontId="2"/>
  </si>
  <si>
    <t>学校施設整備基金</t>
    <rPh sb="0" eb="2">
      <t>ガッコウ</t>
    </rPh>
    <rPh sb="2" eb="4">
      <t>シセツ</t>
    </rPh>
    <rPh sb="4" eb="6">
      <t>セイビ</t>
    </rPh>
    <rPh sb="6" eb="8">
      <t>キキン</t>
    </rPh>
    <phoneticPr fontId="2"/>
  </si>
  <si>
    <t>職員退職手当基金</t>
    <rPh sb="0" eb="2">
      <t>ショクイン</t>
    </rPh>
    <rPh sb="2" eb="8">
      <t>タイショクテアテキキン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</si>
</sst>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43955</c:v>
                </c:pt>
                <c:pt idx="3">
                  <c:v>41921</c:v>
                </c:pt>
                <c:pt idx="4">
                  <c:v>44585</c:v>
                </c:pt>
              </c:numCache>
            </c:numRef>
          </c:val>
          <c:smooth val="0"/>
          <c:extLst>
            <c:ext xmlns:c16="http://schemas.microsoft.com/office/drawing/2014/chart" uri="{C3380CC4-5D6E-409C-BE32-E72D297353CC}">
              <c16:uniqueId val="{00000000-828C-442C-ADF3-C46B725E4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36112</c:v>
                </c:pt>
                <c:pt idx="1">
                  <c:v>39095</c:v>
                </c:pt>
                <c:pt idx="2">
                  <c:v>27640</c:v>
                </c:pt>
                <c:pt idx="3">
                  <c:v>33571</c:v>
                </c:pt>
                <c:pt idx="4">
                  <c:v>36280</c:v>
                </c:pt>
              </c:numCache>
            </c:numRef>
          </c:val>
          <c:smooth val="0"/>
          <c:extLst>
            <c:ext xmlns:c16="http://schemas.microsoft.com/office/drawing/2014/chart" uri="{C3380CC4-5D6E-409C-BE32-E72D297353CC}">
              <c16:uniqueId val="{00000001-828C-442C-ADF3-C46B725E4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2.37</c:v>
                </c:pt>
                <c:pt idx="1">
                  <c:v>4.3899999999999997</c:v>
                </c:pt>
                <c:pt idx="2">
                  <c:v>5.54</c:v>
                </c:pt>
                <c:pt idx="3">
                  <c:v>5.03</c:v>
                </c:pt>
                <c:pt idx="4">
                  <c:v>2.1800000000000002</c:v>
                </c:pt>
              </c:numCache>
            </c:numRef>
          </c:val>
          <c:extLst>
            <c:ext xmlns:c16="http://schemas.microsoft.com/office/drawing/2014/chart" uri="{C3380CC4-5D6E-409C-BE32-E72D297353CC}">
              <c16:uniqueId val="{00000000-0A82-4F86-A466-C03B7ADD86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18.28</c:v>
                </c:pt>
                <c:pt idx="1">
                  <c:v>19.05</c:v>
                </c:pt>
                <c:pt idx="2">
                  <c:v>19.23</c:v>
                </c:pt>
                <c:pt idx="3">
                  <c:v>19.7</c:v>
                </c:pt>
                <c:pt idx="4">
                  <c:v>19.8</c:v>
                </c:pt>
              </c:numCache>
            </c:numRef>
          </c:val>
          <c:extLst>
            <c:ext xmlns:c16="http://schemas.microsoft.com/office/drawing/2014/chart" uri="{C3380CC4-5D6E-409C-BE32-E72D297353CC}">
              <c16:uniqueId val="{00000001-0A82-4F86-A466-C03B7ADD86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-2.39</c:v>
                </c:pt>
                <c:pt idx="1">
                  <c:v>3.25</c:v>
                </c:pt>
                <c:pt idx="2">
                  <c:v>2.2599999999999998</c:v>
                </c:pt>
                <c:pt idx="3">
                  <c:v>-0.62</c:v>
                </c:pt>
                <c:pt idx="4">
                  <c:v>-2.0299999999999998</c:v>
                </c:pt>
              </c:numCache>
            </c:numRef>
          </c:val>
          <c:smooth val="0"/>
          <c:extLst>
            <c:ext xmlns:c16="http://schemas.microsoft.com/office/drawing/2014/chart" uri="{C3380CC4-5D6E-409C-BE32-E72D297353CC}">
              <c16:uniqueId val="{00000002-0A82-4F86-A466-C03B7ADD86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F694-468C-8628-4C8C3EEDB2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94-468C-8628-4C8C3EEDB260}"/>
            </c:ext>
          </c:extLst>
        </c:ser>
        <c:ser>
          <c:idx val="2"/>
          <c:order val="2"/>
          <c:tx>
            <c:strRef>
              <c:f>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694-468C-8628-4C8C3EEDB26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1.73</c:v>
                </c:pt>
                <c:pt idx="2">
                  <c:v>#N/A</c:v>
                </c:pt>
                <c:pt idx="3">
                  <c:v>3.14</c:v>
                </c:pt>
                <c:pt idx="4">
                  <c:v>#N/A</c:v>
                </c:pt>
                <c:pt idx="5">
                  <c:v>2.91</c:v>
                </c:pt>
                <c:pt idx="6">
                  <c:v>#N/A</c:v>
                </c:pt>
                <c:pt idx="7">
                  <c:v>2.5099999999999998</c:v>
                </c:pt>
                <c:pt idx="8">
                  <c:v>#N/A</c:v>
                </c:pt>
                <c:pt idx="9">
                  <c:v>0.09</c:v>
                </c:pt>
              </c:numCache>
            </c:numRef>
          </c:val>
          <c:extLst>
            <c:ext xmlns:c16="http://schemas.microsoft.com/office/drawing/2014/chart" uri="{C3380CC4-5D6E-409C-BE32-E72D297353CC}">
              <c16:uniqueId val="{00000003-F694-468C-8628-4C8C3EEDB26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0.28000000000000003</c:v>
                </c:pt>
                <c:pt idx="8">
                  <c:v>#N/A</c:v>
                </c:pt>
                <c:pt idx="9">
                  <c:v>0.14000000000000001</c:v>
                </c:pt>
              </c:numCache>
            </c:numRef>
          </c:val>
          <c:extLst>
            <c:ext xmlns:c16="http://schemas.microsoft.com/office/drawing/2014/chart" uri="{C3380CC4-5D6E-409C-BE32-E72D297353CC}">
              <c16:uniqueId val="{00000004-F694-468C-8628-4C8C3EEDB26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1.1399999999999999</c:v>
                </c:pt>
                <c:pt idx="4">
                  <c:v>#N/A</c:v>
                </c:pt>
                <c:pt idx="5">
                  <c:v>0.62</c:v>
                </c:pt>
                <c:pt idx="6">
                  <c:v>#N/A</c:v>
                </c:pt>
                <c:pt idx="7">
                  <c:v>0.34</c:v>
                </c:pt>
                <c:pt idx="8">
                  <c:v>#N/A</c:v>
                </c:pt>
                <c:pt idx="9">
                  <c:v>0.19</c:v>
                </c:pt>
              </c:numCache>
            </c:numRef>
          </c:val>
          <c:extLst>
            <c:ext xmlns:c16="http://schemas.microsoft.com/office/drawing/2014/chart" uri="{C3380CC4-5D6E-409C-BE32-E72D297353CC}">
              <c16:uniqueId val="{00000005-F694-468C-8628-4C8C3EEDB260}"/>
            </c:ext>
          </c:extLst>
        </c:ser>
        <c:ser>
          <c:idx val="6"/>
          <c:order val="6"/>
          <c:tx>
            <c:strRef>
              <c:f>データシート!$A$33</c:f>
              <c:strCache>
                <c:ptCount val="1"/>
                <c:pt idx="0">
                  <c:v>移管市営住宅事業特別会計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F694-468C-8628-4C8C3EEDB2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4.3899999999999997</c:v>
                </c:pt>
                <c:pt idx="4">
                  <c:v>#N/A</c:v>
                </c:pt>
                <c:pt idx="5">
                  <c:v>5.53</c:v>
                </c:pt>
                <c:pt idx="6">
                  <c:v>#N/A</c:v>
                </c:pt>
                <c:pt idx="7">
                  <c:v>5.01</c:v>
                </c:pt>
                <c:pt idx="8">
                  <c:v>#N/A</c:v>
                </c:pt>
                <c:pt idx="9">
                  <c:v>1.52</c:v>
                </c:pt>
              </c:numCache>
            </c:numRef>
          </c:val>
          <c:extLst>
            <c:ext xmlns:c16="http://schemas.microsoft.com/office/drawing/2014/chart" uri="{C3380CC4-5D6E-409C-BE32-E72D297353CC}">
              <c16:uniqueId val="{00000007-F694-468C-8628-4C8C3EEDB2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2.85</c:v>
                </c:pt>
                <c:pt idx="2">
                  <c:v>#N/A</c:v>
                </c:pt>
                <c:pt idx="3">
                  <c:v>3.2</c:v>
                </c:pt>
                <c:pt idx="4">
                  <c:v>#N/A</c:v>
                </c:pt>
                <c:pt idx="5">
                  <c:v>3.2</c:v>
                </c:pt>
                <c:pt idx="6">
                  <c:v>#N/A</c:v>
                </c:pt>
                <c:pt idx="7">
                  <c:v>3.41</c:v>
                </c:pt>
                <c:pt idx="8">
                  <c:v>#N/A</c:v>
                </c:pt>
                <c:pt idx="9">
                  <c:v>3.24</c:v>
                </c:pt>
              </c:numCache>
            </c:numRef>
          </c:val>
          <c:extLst>
            <c:ext xmlns:c16="http://schemas.microsoft.com/office/drawing/2014/chart" uri="{C3380CC4-5D6E-409C-BE32-E72D297353CC}">
              <c16:uniqueId val="{00000008-F694-468C-8628-4C8C3EEDB2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12.92</c:v>
                </c:pt>
                <c:pt idx="2">
                  <c:v>#N/A</c:v>
                </c:pt>
                <c:pt idx="3">
                  <c:v>11.74</c:v>
                </c:pt>
                <c:pt idx="4">
                  <c:v>#N/A</c:v>
                </c:pt>
                <c:pt idx="5">
                  <c:v>10.38</c:v>
                </c:pt>
                <c:pt idx="6">
                  <c:v>#N/A</c:v>
                </c:pt>
                <c:pt idx="7">
                  <c:v>10.37</c:v>
                </c:pt>
                <c:pt idx="8">
                  <c:v>#N/A</c:v>
                </c:pt>
                <c:pt idx="9">
                  <c:v>10.59</c:v>
                </c:pt>
              </c:numCache>
            </c:numRef>
          </c:val>
          <c:extLst>
            <c:ext xmlns:c16="http://schemas.microsoft.com/office/drawing/2014/chart" uri="{C3380CC4-5D6E-409C-BE32-E72D297353CC}">
              <c16:uniqueId val="{00000009-F694-468C-8628-4C8C3EEDB2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4738</c:v>
                </c:pt>
                <c:pt idx="5">
                  <c:v>4726</c:v>
                </c:pt>
                <c:pt idx="8">
                  <c:v>4797</c:v>
                </c:pt>
                <c:pt idx="11">
                  <c:v>4691</c:v>
                </c:pt>
                <c:pt idx="14">
                  <c:v>4691</c:v>
                </c:pt>
              </c:numCache>
            </c:numRef>
          </c:val>
          <c:extLst>
            <c:ext xmlns:c16="http://schemas.microsoft.com/office/drawing/2014/chart" uri="{C3380CC4-5D6E-409C-BE32-E72D297353CC}">
              <c16:uniqueId val="{00000000-8147-4BA2-A682-EA7980E9A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47-4BA2-A682-EA7980E9A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47-4BA2-A682-EA7980E9A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162</c:v>
                </c:pt>
                <c:pt idx="3">
                  <c:v>217</c:v>
                </c:pt>
                <c:pt idx="6">
                  <c:v>214</c:v>
                </c:pt>
                <c:pt idx="9">
                  <c:v>195</c:v>
                </c:pt>
                <c:pt idx="12">
                  <c:v>190</c:v>
                </c:pt>
              </c:numCache>
            </c:numRef>
          </c:val>
          <c:extLst>
            <c:ext xmlns:c16="http://schemas.microsoft.com/office/drawing/2014/chart" uri="{C3380CC4-5D6E-409C-BE32-E72D297353CC}">
              <c16:uniqueId val="{00000003-8147-4BA2-A682-EA7980E9A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1960</c:v>
                </c:pt>
                <c:pt idx="3">
                  <c:v>1581</c:v>
                </c:pt>
                <c:pt idx="6">
                  <c:v>2010</c:v>
                </c:pt>
                <c:pt idx="9">
                  <c:v>1470</c:v>
                </c:pt>
                <c:pt idx="12">
                  <c:v>1439</c:v>
                </c:pt>
              </c:numCache>
            </c:numRef>
          </c:val>
          <c:extLst>
            <c:ext xmlns:c16="http://schemas.microsoft.com/office/drawing/2014/chart" uri="{C3380CC4-5D6E-409C-BE32-E72D297353CC}">
              <c16:uniqueId val="{00000004-8147-4BA2-A682-EA7980E9A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47-4BA2-A682-EA7980E9A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47-4BA2-A682-EA7980E9A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4614</c:v>
                </c:pt>
                <c:pt idx="3">
                  <c:v>3807</c:v>
                </c:pt>
                <c:pt idx="6">
                  <c:v>3913</c:v>
                </c:pt>
                <c:pt idx="9">
                  <c:v>3781</c:v>
                </c:pt>
                <c:pt idx="12">
                  <c:v>3765</c:v>
                </c:pt>
              </c:numCache>
            </c:numRef>
          </c:val>
          <c:extLst>
            <c:ext xmlns:c16="http://schemas.microsoft.com/office/drawing/2014/chart" uri="{C3380CC4-5D6E-409C-BE32-E72D297353CC}">
              <c16:uniqueId val="{00000007-8147-4BA2-A682-EA7980E9A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1998</c:v>
                </c:pt>
                <c:pt idx="2">
                  <c:v>#N/A</c:v>
                </c:pt>
                <c:pt idx="3">
                  <c:v>#N/A</c:v>
                </c:pt>
                <c:pt idx="4">
                  <c:v>879</c:v>
                </c:pt>
                <c:pt idx="5">
                  <c:v>#N/A</c:v>
                </c:pt>
                <c:pt idx="6">
                  <c:v>#N/A</c:v>
                </c:pt>
                <c:pt idx="7">
                  <c:v>1340</c:v>
                </c:pt>
                <c:pt idx="8">
                  <c:v>#N/A</c:v>
                </c:pt>
                <c:pt idx="9">
                  <c:v>#N/A</c:v>
                </c:pt>
                <c:pt idx="10">
                  <c:v>755</c:v>
                </c:pt>
                <c:pt idx="11">
                  <c:v>#N/A</c:v>
                </c:pt>
                <c:pt idx="12">
                  <c:v>#N/A</c:v>
                </c:pt>
                <c:pt idx="13">
                  <c:v>703</c:v>
                </c:pt>
                <c:pt idx="14">
                  <c:v>#N/A</c:v>
                </c:pt>
              </c:numCache>
            </c:numRef>
          </c:val>
          <c:smooth val="0"/>
          <c:extLst>
            <c:ext xmlns:c16="http://schemas.microsoft.com/office/drawing/2014/chart" uri="{C3380CC4-5D6E-409C-BE32-E72D297353CC}">
              <c16:uniqueId val="{00000008-8147-4BA2-A682-EA7980E9A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40301</c:v>
                </c:pt>
                <c:pt idx="5">
                  <c:v>39723</c:v>
                </c:pt>
                <c:pt idx="8">
                  <c:v>38846</c:v>
                </c:pt>
                <c:pt idx="11">
                  <c:v>37328</c:v>
                </c:pt>
                <c:pt idx="14">
                  <c:v>35654</c:v>
                </c:pt>
              </c:numCache>
            </c:numRef>
          </c:val>
          <c:extLst>
            <c:ext xmlns:c16="http://schemas.microsoft.com/office/drawing/2014/chart" uri="{C3380CC4-5D6E-409C-BE32-E72D297353CC}">
              <c16:uniqueId val="{00000000-3A93-461F-B263-C84A56A7F6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8644</c:v>
                </c:pt>
                <c:pt idx="5">
                  <c:v>8844</c:v>
                </c:pt>
                <c:pt idx="8">
                  <c:v>8222</c:v>
                </c:pt>
                <c:pt idx="11">
                  <c:v>8800</c:v>
                </c:pt>
                <c:pt idx="14">
                  <c:v>8346</c:v>
                </c:pt>
              </c:numCache>
            </c:numRef>
          </c:val>
          <c:extLst>
            <c:ext xmlns:c16="http://schemas.microsoft.com/office/drawing/2014/chart" uri="{C3380CC4-5D6E-409C-BE32-E72D297353CC}">
              <c16:uniqueId val="{00000001-3A93-461F-B263-C84A56A7F6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16710</c:v>
                </c:pt>
                <c:pt idx="5">
                  <c:v>17396</c:v>
                </c:pt>
                <c:pt idx="8">
                  <c:v>18791</c:v>
                </c:pt>
                <c:pt idx="11">
                  <c:v>20332</c:v>
                </c:pt>
                <c:pt idx="14">
                  <c:v>20998</c:v>
                </c:pt>
              </c:numCache>
            </c:numRef>
          </c:val>
          <c:extLst>
            <c:ext xmlns:c16="http://schemas.microsoft.com/office/drawing/2014/chart" uri="{C3380CC4-5D6E-409C-BE32-E72D297353CC}">
              <c16:uniqueId val="{00000002-3A93-461F-B263-C84A56A7F6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93-461F-B263-C84A56A7F6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93-461F-B263-C84A56A7F6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3-461F-B263-C84A56A7F6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3242</c:v>
                </c:pt>
                <c:pt idx="3">
                  <c:v>3254</c:v>
                </c:pt>
                <c:pt idx="6">
                  <c:v>3239</c:v>
                </c:pt>
                <c:pt idx="9">
                  <c:v>3262</c:v>
                </c:pt>
                <c:pt idx="12">
                  <c:v>3368</c:v>
                </c:pt>
              </c:numCache>
            </c:numRef>
          </c:val>
          <c:extLst>
            <c:ext xmlns:c16="http://schemas.microsoft.com/office/drawing/2014/chart" uri="{C3380CC4-5D6E-409C-BE32-E72D297353CC}">
              <c16:uniqueId val="{00000006-3A93-461F-B263-C84A56A7F6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2342</c:v>
                </c:pt>
                <c:pt idx="3">
                  <c:v>2130</c:v>
                </c:pt>
                <c:pt idx="6">
                  <c:v>1921</c:v>
                </c:pt>
                <c:pt idx="9">
                  <c:v>1730</c:v>
                </c:pt>
                <c:pt idx="12">
                  <c:v>1627</c:v>
                </c:pt>
              </c:numCache>
            </c:numRef>
          </c:val>
          <c:extLst>
            <c:ext xmlns:c16="http://schemas.microsoft.com/office/drawing/2014/chart" uri="{C3380CC4-5D6E-409C-BE32-E72D297353CC}">
              <c16:uniqueId val="{00000007-3A93-461F-B263-C84A56A7F6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18969</c:v>
                </c:pt>
                <c:pt idx="3">
                  <c:v>18230</c:v>
                </c:pt>
                <c:pt idx="6">
                  <c:v>16445</c:v>
                </c:pt>
                <c:pt idx="9">
                  <c:v>15016</c:v>
                </c:pt>
                <c:pt idx="12">
                  <c:v>13833</c:v>
                </c:pt>
              </c:numCache>
            </c:numRef>
          </c:val>
          <c:extLst>
            <c:ext xmlns:c16="http://schemas.microsoft.com/office/drawing/2014/chart" uri="{C3380CC4-5D6E-409C-BE32-E72D297353CC}">
              <c16:uniqueId val="{00000008-3A93-461F-B263-C84A56A7F6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93-461F-B263-C84A56A7F6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34330</c:v>
                </c:pt>
                <c:pt idx="3">
                  <c:v>34533</c:v>
                </c:pt>
                <c:pt idx="6">
                  <c:v>33738</c:v>
                </c:pt>
                <c:pt idx="9">
                  <c:v>32756</c:v>
                </c:pt>
                <c:pt idx="12">
                  <c:v>31475</c:v>
                </c:pt>
              </c:numCache>
            </c:numRef>
          </c:val>
          <c:extLst>
            <c:ext xmlns:c16="http://schemas.microsoft.com/office/drawing/2014/chart" uri="{C3380CC4-5D6E-409C-BE32-E72D297353CC}">
              <c16:uniqueId val="{0000000A-3A93-461F-B263-C84A56A7F6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93-461F-B263-C84A56A7F6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4956</c:v>
                </c:pt>
                <c:pt idx="1">
                  <c:v>4963</c:v>
                </c:pt>
                <c:pt idx="2">
                  <c:v>5100</c:v>
                </c:pt>
              </c:numCache>
            </c:numRef>
          </c:val>
          <c:extLst>
            <c:ext xmlns:c16="http://schemas.microsoft.com/office/drawing/2014/chart" uri="{C3380CC4-5D6E-409C-BE32-E72D297353CC}">
              <c16:uniqueId val="{00000000-1DEB-4EB7-841E-4916FA5E3D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c:v>
                </c:pt>
                <c:pt idx="1">
                  <c:v>27</c:v>
                </c:pt>
                <c:pt idx="2">
                  <c:v>142</c:v>
                </c:pt>
              </c:numCache>
            </c:numRef>
          </c:val>
          <c:extLst>
            <c:ext xmlns:c16="http://schemas.microsoft.com/office/drawing/2014/chart" uri="{C3380CC4-5D6E-409C-BE32-E72D297353CC}">
              <c16:uniqueId val="{00000001-1DEB-4EB7-841E-4916FA5E3D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13448</c:v>
                </c:pt>
                <c:pt idx="1">
                  <c:v>14994</c:v>
                </c:pt>
                <c:pt idx="2">
                  <c:v>15407</c:v>
                </c:pt>
              </c:numCache>
            </c:numRef>
          </c:val>
          <c:extLst>
            <c:ext xmlns:c16="http://schemas.microsoft.com/office/drawing/2014/chart" uri="{C3380CC4-5D6E-409C-BE32-E72D297353CC}">
              <c16:uniqueId val="{00000002-1DEB-4EB7-841E-4916FA5E3D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年度は、一般会計の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元利償還金、公営企業債の繰入及び組合等への負担金等がすべてにおいて減少したことから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、実質公債費比率の分子が減少した。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年度以降減少していた一般会計等の地方債現在高が令和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今後、公債費は高い水準で推移することが見込まれているため、その動向に十分に留意し、公債費の適切な管理に努める。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年度より令和元年度まで将来負担比率の分子は増加し続けていたが、令和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年度に減少に転じ、今年度も充当可能基金が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百万円増加する等、分子の減少につながった。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月の土地開発公社解散に伴い、平成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年度決算以降は将来負担比率の分子はマイナス値を保っており、将来世代に過度な負担の先送りがないよう、引き続き健全な財政運営に努める。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・「財政調整基金」で購入した長期国債等の運用益を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前年度剰余金を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「ふるさと振興基金」へふるさと納税寄付金を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百万円などを積み立てた一方、第三セクター等改革推進債の償還財源として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百万円、「ふるさと振興基金」から寄付者の指定する使途に応じた事業に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百万円などを取り崩した結果、基金全体の残高としては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・公共施設等整備保全基金：公共施設等の整備及び保全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・庁舎整備基金：庁舎の建設及び大規模な改修工事等</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・ふるさと振興基金：ふるさと納税寄付者が指定した事業に活用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・学校施設整備基金：学校施設の整備</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・公共施設等整備保全基金：前年度剰余金の積立てに伴い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百万円増加、公共施設等の整備に充当したため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・ふるさと振興基金：ふるさと納税寄付額の増加に伴い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百万円増加、寄付者の指定した事業に充当したため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・学校施設整備基金：前年度剰余金の積立て及び任意の積立てに伴い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百万円増加、学校施設の整備に充当したため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・公共施設等整備保全基金：主要プロジェクトである野崎駅・四条畷駅周辺整備事業や公共施設等の老朽化対策のため、前年度剰余金を優先的に積み立てて財源の確保に努める。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・庁舎整備基金：近年中に予定する庁舎整備の財源として活用予定。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・ふるさと振興基金：ふるさと納税寄付額が増加している現状を踏まえ、積極的に活用していく予定。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・職員退職手当基金：退職手当の支払に係る財政負担を平準化するために計画的に積み立てる。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年超の長期国債等を購入し運用益として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、また前年度剰余金を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・中期的にも収支不足に対応するため財政調整基金の繰入れを行う必要が生じることが予想されるため、残高は減少していく見込み。</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・市税収入の急激な減少、その他臨時的な歳入の減少又は歳出の増加に対応するため、標準財政規模の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％に相当する額を財政調整基金に積み立てるよう努めることとしている。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・一般会計において第三セクター等改革推進債の償還財源として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百万円取り崩したことによる減少（令和５年度で償還終了）</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基準財政需要額の臨時費目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「臨時財政対策債償還基金費」が創設されたことによる積立に伴い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今回積み立てた「臨時財政対策債償還基金費」分として、令和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カ年にわたって取り崩す予定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市税収入が低水準で推移していることに加え、社会保障経費が増加し続けていることから、平成</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年度以降は低下又は横ばいで推移している。令和</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年度は、市民税（所得割・法人税割）の増加により基準財政収入額は増加したものの、臨時財政対策債振替相当額の減少及び生活保護費や</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高齢者保健福祉費等</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の増加により基準財政需要額の増加額が基準財政収入額の増加額を上回ったため、財政力指数が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0.70</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少子高齢化に伴い納税義務者数が減少するため、市税収入の大幅な増加は見込めないが、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指定管理者制度の導入や事務の委託化により人件費は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ほぼ横ばいだが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、物件費、補助費等、繰出金が高止まりしているため、類似団体平均を上回っている。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今後は公民連携の推進による財源の確保と経費の削減に努めるとともに、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の導入推進による事務の効率化を進めることにより、経常収支比率を令和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年度までに大阪府平均以下に改善させることを目標とする。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0117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10414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0117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8321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41656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804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112014</xdr:rowOff>
    </xdr:from>
    <xdr:to>
      <xdr:col>11</xdr:col>
      <xdr:colOff>82550</xdr:colOff>
      <xdr:row>62</xdr:row>
      <xdr:rowOff>42164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とほぼ同程度。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主に人件費を要因としており、これまでの行政改革により職員数の削減が進んでいることから、人件費の抑制につながっている。一方で、ふるさと納税の増加や物価高騰対策に伴う事務費の増加により人口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した。また、公共施設の管理については、指定管理者制度の導入を進めているものの、施設の老朽化が課題となっていることから、大東市公共施設等総合管理計画に基づき、効率的な行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97744</xdr:rowOff>
    </xdr:from>
    <xdr:to>
      <xdr:col>23</xdr:col>
      <xdr:colOff>133350</xdr:colOff>
      <xdr:row>83</xdr:row>
      <xdr:rowOff>114743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8094"/>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28063</xdr:rowOff>
    </xdr:from>
    <xdr:to>
      <xdr:col>19</xdr:col>
      <xdr:colOff>133350</xdr:colOff>
      <xdr:row>83</xdr:row>
      <xdr:rowOff>97744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8413"/>
          <a:ext cx="889000" cy="6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141480</xdr:rowOff>
    </xdr:from>
    <xdr:to>
      <xdr:col>15</xdr:col>
      <xdr:colOff>82550</xdr:colOff>
      <xdr:row>83</xdr:row>
      <xdr:rowOff>28063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0380"/>
          <a:ext cx="889000" cy="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135133</xdr:rowOff>
    </xdr:from>
    <xdr:to>
      <xdr:col>11</xdr:col>
      <xdr:colOff>31750</xdr:colOff>
      <xdr:row>82</xdr:row>
      <xdr:rowOff>141480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2583"/>
          <a:ext cx="889000" cy="17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149557</xdr:rowOff>
    </xdr:from>
    <xdr:to>
      <xdr:col>11</xdr:col>
      <xdr:colOff>82550</xdr:colOff>
      <xdr:row>83</xdr:row>
      <xdr:rowOff>79707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64484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56282</xdr:rowOff>
    </xdr:from>
    <xdr:to>
      <xdr:col>7</xdr:col>
      <xdr:colOff>31750</xdr:colOff>
      <xdr:row>82</xdr:row>
      <xdr:rowOff>157882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1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142659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0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63943</xdr:rowOff>
    </xdr:from>
    <xdr:to>
      <xdr:col>23</xdr:col>
      <xdr:colOff>184150</xdr:colOff>
      <xdr:row>83</xdr:row>
      <xdr:rowOff>165543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36020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6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46944</xdr:rowOff>
    </xdr:from>
    <xdr:to>
      <xdr:col>19</xdr:col>
      <xdr:colOff>184150</xdr:colOff>
      <xdr:row>83</xdr:row>
      <xdr:rowOff>148544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158721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4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148713</xdr:rowOff>
    </xdr:from>
    <xdr:to>
      <xdr:col>15</xdr:col>
      <xdr:colOff>133350</xdr:colOff>
      <xdr:row>83</xdr:row>
      <xdr:rowOff>78863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89040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90680</xdr:rowOff>
    </xdr:from>
    <xdr:to>
      <xdr:col>11</xdr:col>
      <xdr:colOff>82550</xdr:colOff>
      <xdr:row>83</xdr:row>
      <xdr:rowOff>20830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31007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84333</xdr:rowOff>
    </xdr:from>
    <xdr:to>
      <xdr:col>7</xdr:col>
      <xdr:colOff>31750</xdr:colOff>
      <xdr:row>82</xdr:row>
      <xdr:rowOff>14483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24660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年度より経験年数階層の分布変動のため、全国平均や大阪府平均を下回る水準となっており、今後も各種手当の見直しなどの給与抑制措置により、給与の適正化に努める。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64407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224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150586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行財政改革プラン</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（計画期間：平成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年度）において、目標を上回るペースで職員数の削減が進んだ結果、類似団体平均を大きく下回っていることから、今後も引き続き適切な定員管理に努める。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79163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95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71120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15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63077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55033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940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53446</xdr:rowOff>
    </xdr:from>
    <xdr:to>
      <xdr:col>68</xdr:col>
      <xdr:colOff>203200</xdr:colOff>
      <xdr:row>63</xdr:row>
      <xdr:rowOff>155046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139823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75565</xdr:rowOff>
    </xdr:from>
    <xdr:to>
      <xdr:col>64</xdr:col>
      <xdr:colOff>152400</xdr:colOff>
      <xdr:row>64</xdr:row>
      <xdr:rowOff>5715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28363</xdr:rowOff>
    </xdr:from>
    <xdr:to>
      <xdr:col>81</xdr:col>
      <xdr:colOff>95250</xdr:colOff>
      <xdr:row>61</xdr:row>
      <xdr:rowOff>129963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44890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132097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年度、公営企業（下水道事業）における利率見直し時の一括償還の実施により一般会計からの繰出金が増加した影響で比率が一時的に悪化したものの、令和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年度においては、単年度実質公債費比率が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0.32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 ント、</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カ年平均が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ポイントそれぞれ改善することとなった。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90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42</xdr:row>
      <xdr:rowOff>13909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850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13909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将来負担額は公営企業も含む地方債残高の減少により令和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2,460,301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千円減少しており、前年度に引き続き充当可能財源等が将来負担額を上回ったため、マイナス値となり、将来負担比率が「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 なっている。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今後も事業実施の適正化を図り、 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135255</xdr:rowOff>
    </xdr:from>
    <xdr:to>
      <xdr:col>68</xdr:col>
      <xdr:colOff>203200</xdr:colOff>
      <xdr:row>14</xdr:row>
      <xdr:rowOff>65405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75582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42182</xdr:rowOff>
    </xdr:from>
    <xdr:to>
      <xdr:col>64</xdr:col>
      <xdr:colOff>152400</xdr:colOff>
      <xdr:row>13</xdr:row>
      <xdr:rowOff>143782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153959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これまで行ってきた指定管理者制度の導入、事務事業の民間委託等の行財政改革や消防の広域化などにより職員数を削減してきたことによって、類似団体平均よりも低い水準での推移が続いている。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年度では、会計年度任用職員の報酬や</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会計年度任用職員の期末手当、職員給与費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が増加したことにより、前年度から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今後も引き続き適切な定員管理に努めるとともに、公民連携の推進や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の導入推進により人件費総額の削減に努める。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84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12192</xdr:rowOff>
    </xdr:from>
    <xdr:to>
      <xdr:col>11</xdr:col>
      <xdr:colOff>60325</xdr:colOff>
      <xdr:row>38</xdr:row>
      <xdr:rowOff>113792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物件費が類似団体平均に比べ高止まりしているのは、業務の民間委託化を推進し、職員人件費等から委託料（物件費）へのシフトが起きているためである。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現在は福祉施設や公営住宅、市民会館、公民館、スポーツ施設などの施設管理や一部の窓口業務について民間委託を実施しており、今後も順次民間委託化を進めていく。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159657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69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83457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72571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21771</xdr:rowOff>
    </xdr:from>
    <xdr:to>
      <xdr:col>69</xdr:col>
      <xdr:colOff>142875</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扶助費に係る経常収支比率が類似団体平均を上回る要因として、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施設型給付・地域型保育給付費や、障害者自立支援給付事業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の額が膨らんでいることなどが挙げられる。資格審査等の適正化や各種手当への独自加算等の見直しを進めていくことで、財政を圧迫する上昇傾向に歯止めをかけるよう努める。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6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24130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ポイント上回っているのは、繰出金の増加が主な要因である。令和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年度に大きく悪化したのは、公債費と同じく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年後利率見直し時の一括償還で下水道事業会計への出資金が一時的に増加したことが主に影響している。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令和４年度以降、やや改善したものの依然として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今後は介護予防の推進等により、税収を主な財源とする普通会計の負担額を減らしていくよう努める。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0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75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一部事務組合への負担金の増加により、補助費等に係る経常収支比率は類似団体平均を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今後も引き続き、一部事務組合への負担金について精査するとともに、各種団体等への補助金についても見直しを図っていくことで抑制に努める。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6786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6786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28702</xdr:rowOff>
    </xdr:from>
    <xdr:to>
      <xdr:col>69</xdr:col>
      <xdr:colOff>92075</xdr:colOff>
      <xdr:row>39</xdr:row>
      <xdr:rowOff>65278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715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令和元年度決算時において、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年後利率見直し時の一括償還を行ったため一時的に増加していたが、その後は改善傾向にある。その結果、令和元年度を除くと類似団体平均と同水準での推移が続いている。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2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78</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867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類似団体平均と比較して高い要因は、主として物件費・補助費等が高いことにある。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行政経営改革指針に沿って、スクラップアンドビルドの徹底による歳出の抑制に努めることにより、改善を図っていく。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また、人口流入や企業誘致に取り組むことで、安定的な財源を確保するとともに、公民連携の推進や各種補助金の活用等により歳入確保に努める。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48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84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61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164612</xdr:rowOff>
    </xdr:from>
    <xdr:to>
      <xdr:col>29</xdr:col>
      <xdr:colOff>127000</xdr:colOff>
      <xdr:row>17</xdr:row>
      <xdr:rowOff>57970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5437"/>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39317</xdr:rowOff>
    </xdr:from>
    <xdr:to>
      <xdr:col>26</xdr:col>
      <xdr:colOff>50800</xdr:colOff>
      <xdr:row>17</xdr:row>
      <xdr:rowOff>57970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01592"/>
          <a:ext cx="6985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39317</xdr:rowOff>
    </xdr:from>
    <xdr:to>
      <xdr:col>22</xdr:col>
      <xdr:colOff>114300</xdr:colOff>
      <xdr:row>17</xdr:row>
      <xdr:rowOff>64028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1592"/>
          <a:ext cx="698500" cy="2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64028</xdr:rowOff>
    </xdr:from>
    <xdr:to>
      <xdr:col>18</xdr:col>
      <xdr:colOff>177800</xdr:colOff>
      <xdr:row>17</xdr:row>
      <xdr:rowOff>131763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26303"/>
          <a:ext cx="698500" cy="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149062</xdr:rowOff>
    </xdr:from>
    <xdr:to>
      <xdr:col>19</xdr:col>
      <xdr:colOff>38100</xdr:colOff>
      <xdr:row>16</xdr:row>
      <xdr:rowOff>79212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2941</xdr:rowOff>
    </xdr:from>
    <xdr:to>
      <xdr:col>15</xdr:col>
      <xdr:colOff>101600</xdr:colOff>
      <xdr:row>16</xdr:row>
      <xdr:rowOff>104541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114718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113812</xdr:rowOff>
    </xdr:from>
    <xdr:to>
      <xdr:col>29</xdr:col>
      <xdr:colOff>177800</xdr:colOff>
      <xdr:row>17</xdr:row>
      <xdr:rowOff>43962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7170</xdr:rowOff>
    </xdr:from>
    <xdr:to>
      <xdr:col>26</xdr:col>
      <xdr:colOff>101600</xdr:colOff>
      <xdr:row>17</xdr:row>
      <xdr:rowOff>108770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5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159967</xdr:rowOff>
    </xdr:from>
    <xdr:to>
      <xdr:col>22</xdr:col>
      <xdr:colOff>165100</xdr:colOff>
      <xdr:row>17</xdr:row>
      <xdr:rowOff>90117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74894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13228</xdr:rowOff>
    </xdr:from>
    <xdr:to>
      <xdr:col>19</xdr:col>
      <xdr:colOff>38100</xdr:colOff>
      <xdr:row>17</xdr:row>
      <xdr:rowOff>114828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99605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80963</xdr:rowOff>
    </xdr:from>
    <xdr:to>
      <xdr:col>15</xdr:col>
      <xdr:colOff>101600</xdr:colOff>
      <xdr:row>18</xdr:row>
      <xdr:rowOff>11113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167340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2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319710</xdr:rowOff>
    </xdr:from>
    <xdr:to>
      <xdr:col>29</xdr:col>
      <xdr:colOff>127000</xdr:colOff>
      <xdr:row>35</xdr:row>
      <xdr:rowOff>334835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30060"/>
          <a:ext cx="6477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133629</xdr:rowOff>
    </xdr:from>
    <xdr:to>
      <xdr:col>26</xdr:col>
      <xdr:colOff>50800</xdr:colOff>
      <xdr:row>35</xdr:row>
      <xdr:rowOff>319710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43979"/>
          <a:ext cx="698500" cy="18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133629</xdr:rowOff>
    </xdr:from>
    <xdr:to>
      <xdr:col>22</xdr:col>
      <xdr:colOff>114300</xdr:colOff>
      <xdr:row>35</xdr:row>
      <xdr:rowOff>284696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3979"/>
          <a:ext cx="6985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275399</xdr:rowOff>
    </xdr:from>
    <xdr:to>
      <xdr:col>18</xdr:col>
      <xdr:colOff>177800</xdr:colOff>
      <xdr:row>35</xdr:row>
      <xdr:rowOff>284696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42849"/>
          <a:ext cx="698500" cy="3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132017</xdr:rowOff>
    </xdr:from>
    <xdr:to>
      <xdr:col>19</xdr:col>
      <xdr:colOff>38100</xdr:colOff>
      <xdr:row>35</xdr:row>
      <xdr:rowOff>233617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140780</xdr:rowOff>
    </xdr:from>
    <xdr:to>
      <xdr:col>15</xdr:col>
      <xdr:colOff>101600</xdr:colOff>
      <xdr:row>35</xdr:row>
      <xdr:rowOff>242380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227157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284035</xdr:rowOff>
    </xdr:from>
    <xdr:to>
      <xdr:col>29</xdr:col>
      <xdr:colOff>177800</xdr:colOff>
      <xdr:row>36</xdr:row>
      <xdr:rowOff>42735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9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256112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6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268910</xdr:rowOff>
    </xdr:from>
    <xdr:to>
      <xdr:col>26</xdr:col>
      <xdr:colOff>101600</xdr:colOff>
      <xdr:row>36</xdr:row>
      <xdr:rowOff>27610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12387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82829</xdr:rowOff>
    </xdr:from>
    <xdr:to>
      <xdr:col>22</xdr:col>
      <xdr:colOff>165100</xdr:colOff>
      <xdr:row>35</xdr:row>
      <xdr:rowOff>184429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194606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6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233896</xdr:rowOff>
    </xdr:from>
    <xdr:to>
      <xdr:col>19</xdr:col>
      <xdr:colOff>38100</xdr:colOff>
      <xdr:row>35</xdr:row>
      <xdr:rowOff>335496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3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224599</xdr:rowOff>
    </xdr:from>
    <xdr:to>
      <xdr:col>15</xdr:col>
      <xdr:colOff>101600</xdr:colOff>
      <xdr:row>34</xdr:row>
      <xdr:rowOff>326199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9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336376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71166</xdr:rowOff>
    </xdr:from>
    <xdr:to>
      <xdr:col>24</xdr:col>
      <xdr:colOff>63500</xdr:colOff>
      <xdr:row>37</xdr:row>
      <xdr:rowOff>114828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4816"/>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86573</xdr:rowOff>
    </xdr:from>
    <xdr:to>
      <xdr:col>19</xdr:col>
      <xdr:colOff>177800</xdr:colOff>
      <xdr:row>37</xdr:row>
      <xdr:rowOff>114828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30223"/>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86573</xdr:rowOff>
    </xdr:from>
    <xdr:to>
      <xdr:col>15</xdr:col>
      <xdr:colOff>50800</xdr:colOff>
      <xdr:row>37</xdr:row>
      <xdr:rowOff>121892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022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121892</xdr:rowOff>
    </xdr:from>
    <xdr:to>
      <xdr:col>10</xdr:col>
      <xdr:colOff>114300</xdr:colOff>
      <xdr:row>38</xdr:row>
      <xdr:rowOff>68651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655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20366</xdr:rowOff>
    </xdr:from>
    <xdr:to>
      <xdr:col>24</xdr:col>
      <xdr:colOff>114300</xdr:colOff>
      <xdr:row>37</xdr:row>
      <xdr:rowOff>121966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170243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64028</xdr:rowOff>
    </xdr:from>
    <xdr:to>
      <xdr:col>20</xdr:col>
      <xdr:colOff>38100</xdr:colOff>
      <xdr:row>37</xdr:row>
      <xdr:rowOff>165629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156756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35773</xdr:rowOff>
    </xdr:from>
    <xdr:to>
      <xdr:col>15</xdr:col>
      <xdr:colOff>101600</xdr:colOff>
      <xdr:row>37</xdr:row>
      <xdr:rowOff>137373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71092</xdr:rowOff>
    </xdr:from>
    <xdr:to>
      <xdr:col>10</xdr:col>
      <xdr:colOff>165100</xdr:colOff>
      <xdr:row>38</xdr:row>
      <xdr:rowOff>1242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163819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17851</xdr:rowOff>
    </xdr:from>
    <xdr:to>
      <xdr:col>6</xdr:col>
      <xdr:colOff>38100</xdr:colOff>
      <xdr:row>38</xdr:row>
      <xdr:rowOff>119451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110578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164356</xdr:rowOff>
    </xdr:from>
    <xdr:to>
      <xdr:col>24</xdr:col>
      <xdr:colOff>63500</xdr:colOff>
      <xdr:row>56</xdr:row>
      <xdr:rowOff>13758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94106"/>
          <a:ext cx="8382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164356</xdr:rowOff>
    </xdr:from>
    <xdr:to>
      <xdr:col>19</xdr:col>
      <xdr:colOff>177800</xdr:colOff>
      <xdr:row>56</xdr:row>
      <xdr:rowOff>72459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4106"/>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72459</xdr:rowOff>
    </xdr:from>
    <xdr:to>
      <xdr:col>15</xdr:col>
      <xdr:colOff>50800</xdr:colOff>
      <xdr:row>56</xdr:row>
      <xdr:rowOff>108904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365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108904</xdr:rowOff>
    </xdr:from>
    <xdr:to>
      <xdr:col>10</xdr:col>
      <xdr:colOff>114300</xdr:colOff>
      <xdr:row>57</xdr:row>
      <xdr:rowOff>46937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010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79560</xdr:rowOff>
    </xdr:from>
    <xdr:to>
      <xdr:col>10</xdr:col>
      <xdr:colOff>165100</xdr:colOff>
      <xdr:row>58</xdr:row>
      <xdr:rowOff>9710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79919</xdr:rowOff>
    </xdr:from>
    <xdr:to>
      <xdr:col>6</xdr:col>
      <xdr:colOff>38100</xdr:colOff>
      <xdr:row>58</xdr:row>
      <xdr:rowOff>10069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134408</xdr:rowOff>
    </xdr:from>
    <xdr:to>
      <xdr:col>24</xdr:col>
      <xdr:colOff>114300</xdr:colOff>
      <xdr:row>56</xdr:row>
      <xdr:rowOff>64558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157285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113556</xdr:rowOff>
    </xdr:from>
    <xdr:to>
      <xdr:col>20</xdr:col>
      <xdr:colOff>38100</xdr:colOff>
      <xdr:row>56</xdr:row>
      <xdr:rowOff>43706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60233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21659</xdr:rowOff>
    </xdr:from>
    <xdr:to>
      <xdr:col>15</xdr:col>
      <xdr:colOff>101600</xdr:colOff>
      <xdr:row>56</xdr:row>
      <xdr:rowOff>123259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139786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58104</xdr:rowOff>
    </xdr:from>
    <xdr:to>
      <xdr:col>10</xdr:col>
      <xdr:colOff>165100</xdr:colOff>
      <xdr:row>56</xdr:row>
      <xdr:rowOff>159704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167587</xdr:rowOff>
    </xdr:from>
    <xdr:to>
      <xdr:col>6</xdr:col>
      <xdr:colOff>38100</xdr:colOff>
      <xdr:row>57</xdr:row>
      <xdr:rowOff>97737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114264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103467</xdr:rowOff>
    </xdr:from>
    <xdr:to>
      <xdr:col>24</xdr:col>
      <xdr:colOff>63500</xdr:colOff>
      <xdr:row>76</xdr:row>
      <xdr:rowOff>114154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33667"/>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114154</xdr:rowOff>
    </xdr:from>
    <xdr:to>
      <xdr:col>19</xdr:col>
      <xdr:colOff>177800</xdr:colOff>
      <xdr:row>76</xdr:row>
      <xdr:rowOff>152730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4435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152730</xdr:rowOff>
    </xdr:from>
    <xdr:to>
      <xdr:col>15</xdr:col>
      <xdr:colOff>50800</xdr:colOff>
      <xdr:row>77</xdr:row>
      <xdr:rowOff>78778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82930"/>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78778</xdr:rowOff>
    </xdr:from>
    <xdr:to>
      <xdr:col>10</xdr:col>
      <xdr:colOff>114300</xdr:colOff>
      <xdr:row>77</xdr:row>
      <xdr:rowOff>103524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0428"/>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78670</xdr:rowOff>
    </xdr:from>
    <xdr:to>
      <xdr:col>10</xdr:col>
      <xdr:colOff>165100</xdr:colOff>
      <xdr:row>77</xdr:row>
      <xdr:rowOff>8820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25347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82156</xdr:rowOff>
    </xdr:from>
    <xdr:to>
      <xdr:col>6</xdr:col>
      <xdr:colOff>38100</xdr:colOff>
      <xdr:row>77</xdr:row>
      <xdr:rowOff>12306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28833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52667</xdr:rowOff>
    </xdr:from>
    <xdr:to>
      <xdr:col>24</xdr:col>
      <xdr:colOff>114300</xdr:colOff>
      <xdr:row>76</xdr:row>
      <xdr:rowOff>154267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75544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63354</xdr:rowOff>
    </xdr:from>
    <xdr:to>
      <xdr:col>20</xdr:col>
      <xdr:colOff>38100</xdr:colOff>
      <xdr:row>76</xdr:row>
      <xdr:rowOff>164954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10031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101930</xdr:rowOff>
    </xdr:from>
    <xdr:to>
      <xdr:col>15</xdr:col>
      <xdr:colOff>101600</xdr:colOff>
      <xdr:row>77</xdr:row>
      <xdr:rowOff>32080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23207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27978</xdr:rowOff>
    </xdr:from>
    <xdr:to>
      <xdr:col>10</xdr:col>
      <xdr:colOff>165100</xdr:colOff>
      <xdr:row>77</xdr:row>
      <xdr:rowOff>129578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120705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52724</xdr:rowOff>
    </xdr:from>
    <xdr:to>
      <xdr:col>6</xdr:col>
      <xdr:colOff>38100</xdr:colOff>
      <xdr:row>77</xdr:row>
      <xdr:rowOff>154324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51369</xdr:rowOff>
    </xdr:from>
    <xdr:to>
      <xdr:col>24</xdr:col>
      <xdr:colOff>63500</xdr:colOff>
      <xdr:row>95</xdr:row>
      <xdr:rowOff>155649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9119"/>
          <a:ext cx="8382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66853</xdr:rowOff>
    </xdr:from>
    <xdr:to>
      <xdr:col>19</xdr:col>
      <xdr:colOff>177800</xdr:colOff>
      <xdr:row>95</xdr:row>
      <xdr:rowOff>155649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54603"/>
          <a:ext cx="8890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66853</xdr:rowOff>
    </xdr:from>
    <xdr:to>
      <xdr:col>15</xdr:col>
      <xdr:colOff>50800</xdr:colOff>
      <xdr:row>96</xdr:row>
      <xdr:rowOff>118807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54603"/>
          <a:ext cx="889000" cy="2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118807</xdr:rowOff>
    </xdr:from>
    <xdr:to>
      <xdr:col>10</xdr:col>
      <xdr:colOff>114300</xdr:colOff>
      <xdr:row>96</xdr:row>
      <xdr:rowOff>150757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8007"/>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39142</xdr:rowOff>
    </xdr:from>
    <xdr:to>
      <xdr:col>10</xdr:col>
      <xdr:colOff>165100</xdr:colOff>
      <xdr:row>97</xdr:row>
      <xdr:rowOff>140742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68349</xdr:rowOff>
    </xdr:from>
    <xdr:to>
      <xdr:col>6</xdr:col>
      <xdr:colOff>38100</xdr:colOff>
      <xdr:row>97</xdr:row>
      <xdr:rowOff>169949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161076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569</xdr:rowOff>
    </xdr:from>
    <xdr:to>
      <xdr:col>24</xdr:col>
      <xdr:colOff>114300</xdr:colOff>
      <xdr:row>95</xdr:row>
      <xdr:rowOff>102169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23446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104849</xdr:rowOff>
    </xdr:from>
    <xdr:to>
      <xdr:col>20</xdr:col>
      <xdr:colOff>38100</xdr:colOff>
      <xdr:row>96</xdr:row>
      <xdr:rowOff>34999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26126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48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16053</xdr:rowOff>
    </xdr:from>
    <xdr:to>
      <xdr:col>15</xdr:col>
      <xdr:colOff>101600</xdr:colOff>
      <xdr:row>95</xdr:row>
      <xdr:rowOff>117653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108780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3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68007</xdr:rowOff>
    </xdr:from>
    <xdr:to>
      <xdr:col>10</xdr:col>
      <xdr:colOff>165100</xdr:colOff>
      <xdr:row>96</xdr:row>
      <xdr:rowOff>169607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14684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99957</xdr:rowOff>
    </xdr:from>
    <xdr:to>
      <xdr:col>6</xdr:col>
      <xdr:colOff>38100</xdr:colOff>
      <xdr:row>97</xdr:row>
      <xdr:rowOff>30107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46634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3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59287</xdr:rowOff>
    </xdr:from>
    <xdr:to>
      <xdr:col>55</xdr:col>
      <xdr:colOff>0</xdr:colOff>
      <xdr:row>36</xdr:row>
      <xdr:rowOff>68540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31487"/>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59287</xdr:rowOff>
    </xdr:from>
    <xdr:to>
      <xdr:col>50</xdr:col>
      <xdr:colOff>114300</xdr:colOff>
      <xdr:row>36</xdr:row>
      <xdr:rowOff>60234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3148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9442</xdr:rowOff>
    </xdr:from>
    <xdr:to>
      <xdr:col>45</xdr:col>
      <xdr:colOff>177800</xdr:colOff>
      <xdr:row>36</xdr:row>
      <xdr:rowOff>60234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52942"/>
          <a:ext cx="8890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9442</xdr:rowOff>
    </xdr:from>
    <xdr:to>
      <xdr:col>41</xdr:col>
      <xdr:colOff>50800</xdr:colOff>
      <xdr:row>37</xdr:row>
      <xdr:rowOff>13448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52942"/>
          <a:ext cx="889000" cy="12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17740</xdr:rowOff>
    </xdr:from>
    <xdr:to>
      <xdr:col>55</xdr:col>
      <xdr:colOff>50800</xdr:colOff>
      <xdr:row>36</xdr:row>
      <xdr:rowOff>119340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40617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8487</xdr:rowOff>
    </xdr:from>
    <xdr:to>
      <xdr:col>50</xdr:col>
      <xdr:colOff>165100</xdr:colOff>
      <xdr:row>36</xdr:row>
      <xdr:rowOff>110087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126614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9434</xdr:rowOff>
    </xdr:from>
    <xdr:to>
      <xdr:col>46</xdr:col>
      <xdr:colOff>38100</xdr:colOff>
      <xdr:row>36</xdr:row>
      <xdr:rowOff>111034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127561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130092</xdr:rowOff>
    </xdr:from>
    <xdr:to>
      <xdr:col>41</xdr:col>
      <xdr:colOff>101600</xdr:colOff>
      <xdr:row>30</xdr:row>
      <xdr:rowOff>60242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51369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134098</xdr:rowOff>
    </xdr:from>
    <xdr:to>
      <xdr:col>36</xdr:col>
      <xdr:colOff>165100</xdr:colOff>
      <xdr:row>37</xdr:row>
      <xdr:rowOff>64248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55375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98044</xdr:rowOff>
    </xdr:from>
    <xdr:to>
      <xdr:col>55</xdr:col>
      <xdr:colOff>0</xdr:colOff>
      <xdr:row>56</xdr:row>
      <xdr:rowOff>132449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99244"/>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132449</xdr:rowOff>
    </xdr:from>
    <xdr:to>
      <xdr:col>50</xdr:col>
      <xdr:colOff>114300</xdr:colOff>
      <xdr:row>57</xdr:row>
      <xdr:rowOff>36322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3649"/>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62294</xdr:rowOff>
    </xdr:from>
    <xdr:to>
      <xdr:col>45</xdr:col>
      <xdr:colOff>177800</xdr:colOff>
      <xdr:row>57</xdr:row>
      <xdr:rowOff>36322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63494"/>
          <a:ext cx="889000" cy="1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62294</xdr:rowOff>
    </xdr:from>
    <xdr:to>
      <xdr:col>41</xdr:col>
      <xdr:colOff>50800</xdr:colOff>
      <xdr:row>56</xdr:row>
      <xdr:rowOff>100178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63494"/>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47244</xdr:rowOff>
    </xdr:from>
    <xdr:to>
      <xdr:col>55</xdr:col>
      <xdr:colOff>50800</xdr:colOff>
      <xdr:row>56</xdr:row>
      <xdr:rowOff>148844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25671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81649</xdr:rowOff>
    </xdr:from>
    <xdr:to>
      <xdr:col>50</xdr:col>
      <xdr:colOff>165100</xdr:colOff>
      <xdr:row>57</xdr:row>
      <xdr:rowOff>11799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156972</xdr:rowOff>
    </xdr:from>
    <xdr:to>
      <xdr:col>46</xdr:col>
      <xdr:colOff>38100</xdr:colOff>
      <xdr:row>57</xdr:row>
      <xdr:rowOff>87122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11494</xdr:rowOff>
    </xdr:from>
    <xdr:to>
      <xdr:col>41</xdr:col>
      <xdr:colOff>101600</xdr:colOff>
      <xdr:row>56</xdr:row>
      <xdr:rowOff>113094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104221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49378</xdr:rowOff>
    </xdr:from>
    <xdr:to>
      <xdr:col>36</xdr:col>
      <xdr:colOff>165100</xdr:colOff>
      <xdr:row>56</xdr:row>
      <xdr:rowOff>150978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142105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107421</xdr:rowOff>
    </xdr:from>
    <xdr:to>
      <xdr:col>55</xdr:col>
      <xdr:colOff>0</xdr:colOff>
      <xdr:row>78</xdr:row>
      <xdr:rowOff>26521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09071"/>
          <a:ext cx="838200" cy="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107421</xdr:rowOff>
    </xdr:from>
    <xdr:to>
      <xdr:col>50</xdr:col>
      <xdr:colOff>114300</xdr:colOff>
      <xdr:row>77</xdr:row>
      <xdr:rowOff>158057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09071"/>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8096</xdr:rowOff>
    </xdr:from>
    <xdr:to>
      <xdr:col>45</xdr:col>
      <xdr:colOff>177800</xdr:colOff>
      <xdr:row>77</xdr:row>
      <xdr:rowOff>158057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09746"/>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8096</xdr:rowOff>
    </xdr:from>
    <xdr:to>
      <xdr:col>41</xdr:col>
      <xdr:colOff>50800</xdr:colOff>
      <xdr:row>77</xdr:row>
      <xdr:rowOff>85956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09746"/>
          <a:ext cx="889000" cy="7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147171</xdr:rowOff>
    </xdr:from>
    <xdr:to>
      <xdr:col>55</xdr:col>
      <xdr:colOff>50800</xdr:colOff>
      <xdr:row>78</xdr:row>
      <xdr:rowOff>77321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62098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56621</xdr:rowOff>
    </xdr:from>
    <xdr:to>
      <xdr:col>50</xdr:col>
      <xdr:colOff>165100</xdr:colOff>
      <xdr:row>77</xdr:row>
      <xdr:rowOff>158221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149348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107257</xdr:rowOff>
    </xdr:from>
    <xdr:to>
      <xdr:col>46</xdr:col>
      <xdr:colOff>38100</xdr:colOff>
      <xdr:row>78</xdr:row>
      <xdr:rowOff>37407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28534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128746</xdr:rowOff>
    </xdr:from>
    <xdr:to>
      <xdr:col>41</xdr:col>
      <xdr:colOff>101600</xdr:colOff>
      <xdr:row>77</xdr:row>
      <xdr:rowOff>58896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50023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35156</xdr:rowOff>
    </xdr:from>
    <xdr:to>
      <xdr:col>36</xdr:col>
      <xdr:colOff>165100</xdr:colOff>
      <xdr:row>77</xdr:row>
      <xdr:rowOff>136756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127883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167856</xdr:rowOff>
    </xdr:from>
    <xdr:to>
      <xdr:col>55</xdr:col>
      <xdr:colOff>0</xdr:colOff>
      <xdr:row>96</xdr:row>
      <xdr:rowOff>138671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55606"/>
          <a:ext cx="8382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138671</xdr:rowOff>
    </xdr:from>
    <xdr:to>
      <xdr:col>50</xdr:col>
      <xdr:colOff>114300</xdr:colOff>
      <xdr:row>98</xdr:row>
      <xdr:rowOff>3302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97871"/>
          <a:ext cx="8890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83179</xdr:rowOff>
    </xdr:from>
    <xdr:to>
      <xdr:col>45</xdr:col>
      <xdr:colOff>177800</xdr:colOff>
      <xdr:row>98</xdr:row>
      <xdr:rowOff>3302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13829"/>
          <a:ext cx="889000" cy="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168904</xdr:rowOff>
    </xdr:from>
    <xdr:to>
      <xdr:col>41</xdr:col>
      <xdr:colOff>50800</xdr:colOff>
      <xdr:row>97</xdr:row>
      <xdr:rowOff>83179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2810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117056</xdr:rowOff>
    </xdr:from>
    <xdr:to>
      <xdr:col>55</xdr:col>
      <xdr:colOff>50800</xdr:colOff>
      <xdr:row>96</xdr:row>
      <xdr:rowOff>47206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139933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87871</xdr:rowOff>
    </xdr:from>
    <xdr:to>
      <xdr:col>50</xdr:col>
      <xdr:colOff>165100</xdr:colOff>
      <xdr:row>97</xdr:row>
      <xdr:rowOff>18021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34548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123952</xdr:rowOff>
    </xdr:from>
    <xdr:to>
      <xdr:col>46</xdr:col>
      <xdr:colOff>38100</xdr:colOff>
      <xdr:row>98</xdr:row>
      <xdr:rowOff>54102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45229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32379</xdr:rowOff>
    </xdr:from>
    <xdr:to>
      <xdr:col>41</xdr:col>
      <xdr:colOff>101600</xdr:colOff>
      <xdr:row>97</xdr:row>
      <xdr:rowOff>133979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125106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118104</xdr:rowOff>
    </xdr:from>
    <xdr:to>
      <xdr:col>36</xdr:col>
      <xdr:colOff>165100</xdr:colOff>
      <xdr:row>97</xdr:row>
      <xdr:rowOff>48254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39381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95722</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2272"/>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27396</xdr:rowOff>
    </xdr:from>
    <xdr:to>
      <xdr:col>72</xdr:col>
      <xdr:colOff>38100</xdr:colOff>
      <xdr:row>38</xdr:row>
      <xdr:rowOff>128996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4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145523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1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10958</xdr:rowOff>
    </xdr:from>
    <xdr:to>
      <xdr:col>67</xdr:col>
      <xdr:colOff>101600</xdr:colOff>
      <xdr:row>35</xdr:row>
      <xdr:rowOff>112558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01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129085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57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44922</xdr:rowOff>
    </xdr:from>
    <xdr:to>
      <xdr:col>67</xdr:col>
      <xdr:colOff>101600</xdr:colOff>
      <xdr:row>39</xdr:row>
      <xdr:rowOff>146522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137649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4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106629</xdr:rowOff>
    </xdr:from>
    <xdr:to>
      <xdr:col>85</xdr:col>
      <xdr:colOff>127000</xdr:colOff>
      <xdr:row>75</xdr:row>
      <xdr:rowOff>116174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65379"/>
          <a:ext cx="8382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100209</xdr:rowOff>
    </xdr:from>
    <xdr:to>
      <xdr:col>81</xdr:col>
      <xdr:colOff>50800</xdr:colOff>
      <xdr:row>75</xdr:row>
      <xdr:rowOff>116174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958959"/>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100209</xdr:rowOff>
    </xdr:from>
    <xdr:to>
      <xdr:col>76</xdr:col>
      <xdr:colOff>114300</xdr:colOff>
      <xdr:row>75</xdr:row>
      <xdr:rowOff>123184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895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171018</xdr:rowOff>
    </xdr:from>
    <xdr:to>
      <xdr:col>71</xdr:col>
      <xdr:colOff>177800</xdr:colOff>
      <xdr:row>75</xdr:row>
      <xdr:rowOff>123184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858318"/>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55829</xdr:rowOff>
    </xdr:from>
    <xdr:to>
      <xdr:col>85</xdr:col>
      <xdr:colOff>177800</xdr:colOff>
      <xdr:row>75</xdr:row>
      <xdr:rowOff>157429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34256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65374</xdr:rowOff>
    </xdr:from>
    <xdr:to>
      <xdr:col>81</xdr:col>
      <xdr:colOff>101600</xdr:colOff>
      <xdr:row>75</xdr:row>
      <xdr:rowOff>166973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24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158100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49409</xdr:rowOff>
    </xdr:from>
    <xdr:to>
      <xdr:col>76</xdr:col>
      <xdr:colOff>165100</xdr:colOff>
      <xdr:row>75</xdr:row>
      <xdr:rowOff>151009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142136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72384</xdr:rowOff>
    </xdr:from>
    <xdr:to>
      <xdr:col>72</xdr:col>
      <xdr:colOff>38100</xdr:colOff>
      <xdr:row>76</xdr:row>
      <xdr:rowOff>2533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165110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120218</xdr:rowOff>
    </xdr:from>
    <xdr:to>
      <xdr:col>67</xdr:col>
      <xdr:colOff>101600</xdr:colOff>
      <xdr:row>75</xdr:row>
      <xdr:rowOff>50368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66895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154879</xdr:rowOff>
    </xdr:from>
    <xdr:to>
      <xdr:col>85</xdr:col>
      <xdr:colOff>127000</xdr:colOff>
      <xdr:row>98</xdr:row>
      <xdr:rowOff>38240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85529"/>
          <a:ext cx="838200" cy="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154879</xdr:rowOff>
    </xdr:from>
    <xdr:to>
      <xdr:col>81</xdr:col>
      <xdr:colOff>50800</xdr:colOff>
      <xdr:row>98</xdr:row>
      <xdr:rowOff>51071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85529"/>
          <a:ext cx="889000" cy="6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51071</xdr:rowOff>
    </xdr:from>
    <xdr:to>
      <xdr:col>76</xdr:col>
      <xdr:colOff>114300</xdr:colOff>
      <xdr:row>98</xdr:row>
      <xdr:rowOff>96579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3171"/>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96579</xdr:rowOff>
    </xdr:from>
    <xdr:to>
      <xdr:col>71</xdr:col>
      <xdr:colOff>177800</xdr:colOff>
      <xdr:row>98</xdr:row>
      <xdr:rowOff>113846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8679"/>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65819</xdr:rowOff>
    </xdr:from>
    <xdr:to>
      <xdr:col>72</xdr:col>
      <xdr:colOff>38100</xdr:colOff>
      <xdr:row>98</xdr:row>
      <xdr:rowOff>167419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158546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162426</xdr:rowOff>
    </xdr:from>
    <xdr:to>
      <xdr:col>67</xdr:col>
      <xdr:colOff>101600</xdr:colOff>
      <xdr:row>98</xdr:row>
      <xdr:rowOff>92576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109103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158890</xdr:rowOff>
    </xdr:from>
    <xdr:to>
      <xdr:col>85</xdr:col>
      <xdr:colOff>177800</xdr:colOff>
      <xdr:row>98</xdr:row>
      <xdr:rowOff>89040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10317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104079</xdr:rowOff>
    </xdr:from>
    <xdr:to>
      <xdr:col>81</xdr:col>
      <xdr:colOff>101600</xdr:colOff>
      <xdr:row>98</xdr:row>
      <xdr:rowOff>34229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50756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xdr:rowOff>
    </xdr:from>
    <xdr:to>
      <xdr:col>76</xdr:col>
      <xdr:colOff>165100</xdr:colOff>
      <xdr:row>98</xdr:row>
      <xdr:rowOff>101871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92998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45779</xdr:rowOff>
    </xdr:from>
    <xdr:to>
      <xdr:col>72</xdr:col>
      <xdr:colOff>38100</xdr:colOff>
      <xdr:row>98</xdr:row>
      <xdr:rowOff>147379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163906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63046</xdr:rowOff>
    </xdr:from>
    <xdr:to>
      <xdr:col>67</xdr:col>
      <xdr:colOff>101600</xdr:colOff>
      <xdr:row>98</xdr:row>
      <xdr:rowOff>164646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155773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21644</xdr:rowOff>
    </xdr:from>
    <xdr:to>
      <xdr:col>116</xdr:col>
      <xdr:colOff>63500</xdr:colOff>
      <xdr:row>38</xdr:row>
      <xdr:rowOff>37647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3674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22134</xdr:rowOff>
    </xdr:from>
    <xdr:to>
      <xdr:col>111</xdr:col>
      <xdr:colOff>177800</xdr:colOff>
      <xdr:row>38</xdr:row>
      <xdr:rowOff>21644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851434"/>
          <a:ext cx="889000" cy="6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22134</xdr:rowOff>
    </xdr:from>
    <xdr:to>
      <xdr:col>107</xdr:col>
      <xdr:colOff>50800</xdr:colOff>
      <xdr:row>37</xdr:row>
      <xdr:rowOff>122229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851434"/>
          <a:ext cx="889000" cy="6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32258</xdr:rowOff>
    </xdr:from>
    <xdr:to>
      <xdr:col>102</xdr:col>
      <xdr:colOff>114300</xdr:colOff>
      <xdr:row>37</xdr:row>
      <xdr:rowOff>122229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347208"/>
          <a:ext cx="889000" cy="11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158297</xdr:rowOff>
    </xdr:from>
    <xdr:to>
      <xdr:col>116</xdr:col>
      <xdr:colOff>114300</xdr:colOff>
      <xdr:row>38</xdr:row>
      <xdr:rowOff>88447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9724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5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142294</xdr:rowOff>
    </xdr:from>
    <xdr:to>
      <xdr:col>112</xdr:col>
      <xdr:colOff>38100</xdr:colOff>
      <xdr:row>38</xdr:row>
      <xdr:rowOff>72444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88971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6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142784</xdr:rowOff>
    </xdr:from>
    <xdr:to>
      <xdr:col>107</xdr:col>
      <xdr:colOff>101600</xdr:colOff>
      <xdr:row>34</xdr:row>
      <xdr:rowOff>72934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89461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71429</xdr:rowOff>
    </xdr:from>
    <xdr:to>
      <xdr:col>102</xdr:col>
      <xdr:colOff>165100</xdr:colOff>
      <xdr:row>38</xdr:row>
      <xdr:rowOff>1578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164155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152908</xdr:rowOff>
    </xdr:from>
    <xdr:to>
      <xdr:col>98</xdr:col>
      <xdr:colOff>38100</xdr:colOff>
      <xdr:row>31</xdr:row>
      <xdr:rowOff>83058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2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99585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69774</xdr:rowOff>
    </xdr:from>
    <xdr:to>
      <xdr:col>102</xdr:col>
      <xdr:colOff>165100</xdr:colOff>
      <xdr:row>58</xdr:row>
      <xdr:rowOff>171374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22771</xdr:rowOff>
    </xdr:from>
    <xdr:to>
      <xdr:col>116</xdr:col>
      <xdr:colOff>63500</xdr:colOff>
      <xdr:row>74</xdr:row>
      <xdr:rowOff>71920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10071"/>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22771</xdr:rowOff>
    </xdr:from>
    <xdr:to>
      <xdr:col>111</xdr:col>
      <xdr:colOff>177800</xdr:colOff>
      <xdr:row>74</xdr:row>
      <xdr:rowOff>77750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10071"/>
          <a:ext cx="8890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77750</xdr:rowOff>
    </xdr:from>
    <xdr:to>
      <xdr:col>107</xdr:col>
      <xdr:colOff>50800</xdr:colOff>
      <xdr:row>74</xdr:row>
      <xdr:rowOff>151473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65050"/>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151473</xdr:rowOff>
    </xdr:from>
    <xdr:to>
      <xdr:col>102</xdr:col>
      <xdr:colOff>114300</xdr:colOff>
      <xdr:row>75</xdr:row>
      <xdr:rowOff>32182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3877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57345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120083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21120</xdr:rowOff>
    </xdr:from>
    <xdr:to>
      <xdr:col>116</xdr:col>
      <xdr:colOff>114300</xdr:colOff>
      <xdr:row>74</xdr:row>
      <xdr:rowOff>122720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43997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143421</xdr:rowOff>
    </xdr:from>
    <xdr:to>
      <xdr:col>112</xdr:col>
      <xdr:colOff>38100</xdr:colOff>
      <xdr:row>74</xdr:row>
      <xdr:rowOff>73571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90098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26950</xdr:rowOff>
    </xdr:from>
    <xdr:to>
      <xdr:col>107</xdr:col>
      <xdr:colOff>101600</xdr:colOff>
      <xdr:row>74</xdr:row>
      <xdr:rowOff>128550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145077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100673</xdr:rowOff>
    </xdr:from>
    <xdr:to>
      <xdr:col>102</xdr:col>
      <xdr:colOff>165100</xdr:colOff>
      <xdr:row>75</xdr:row>
      <xdr:rowOff>30823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152832</xdr:rowOff>
    </xdr:from>
    <xdr:to>
      <xdr:col>98</xdr:col>
      <xdr:colOff>38100</xdr:colOff>
      <xdr:row>75</xdr:row>
      <xdr:rowOff>82982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74109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465,509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139,092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と同程度であり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大阪府平均と比べても低水準となっている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保育関連や障害福祉の分野で経費が年々膨らんでおり、今後も扶助費の増加傾向は続くものと見込まれる。そのため、他団体の動向も鑑みながら適切に施策を実施し、扶助費の増加を抑制する必要が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物件費については、類似団体平均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水準で推移して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76,713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年度は微減となったものの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にある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行財政改革による職員数の削減等の結果、指定管理者制度の導入や窓口業務など各種業務の委託化を進めてきたことや、近年のふるさと納税寄付金の増加に伴う事務費の増加も要因として挙げられ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今後も事務事業のアウトソーシングを推進する上で、これまでより高い水準で推移することが見込まれる。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人件費については、行財政改革による職員数の削減等の結果、類似団体平均を下回る水準で推移してきている。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投資及び出資金については、令和３年度に</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年後利率見直し時の一括償還で下水道事業会計への出資金が増加した反動を受け、住民一人当たりコストが減少したものである。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26924</xdr:rowOff>
    </xdr:from>
    <xdr:to>
      <xdr:col>24</xdr:col>
      <xdr:colOff>63500</xdr:colOff>
      <xdr:row>34</xdr:row>
      <xdr:rowOff>118364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62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55118</xdr:rowOff>
    </xdr:from>
    <xdr:to>
      <xdr:col>19</xdr:col>
      <xdr:colOff>177800</xdr:colOff>
      <xdr:row>34</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4418"/>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55118</xdr:rowOff>
    </xdr:from>
    <xdr:to>
      <xdr:col>15</xdr:col>
      <xdr:colOff>50800</xdr:colOff>
      <xdr:row>34</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4418"/>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33020</xdr:rowOff>
    </xdr:from>
    <xdr:to>
      <xdr:col>10</xdr:col>
      <xdr:colOff>114300</xdr:colOff>
      <xdr:row>34</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232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165862</xdr:rowOff>
    </xdr:from>
    <xdr:to>
      <xdr:col>10</xdr:col>
      <xdr:colOff>165100</xdr:colOff>
      <xdr:row>35</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87139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98806</xdr:rowOff>
    </xdr:from>
    <xdr:to>
      <xdr:col>6</xdr:col>
      <xdr:colOff>38100</xdr:colOff>
      <xdr:row>35</xdr:row>
      <xdr:rowOff>28956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20083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147574</xdr:rowOff>
    </xdr:from>
    <xdr:to>
      <xdr:col>24</xdr:col>
      <xdr:colOff>114300</xdr:colOff>
      <xdr:row>34</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67564</xdr:rowOff>
    </xdr:from>
    <xdr:to>
      <xdr:col>20</xdr:col>
      <xdr:colOff>38100</xdr:colOff>
      <xdr:row>34</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160291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xdr:rowOff>
    </xdr:from>
    <xdr:to>
      <xdr:col>15</xdr:col>
      <xdr:colOff>101600</xdr:colOff>
      <xdr:row>34</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72136</xdr:rowOff>
    </xdr:from>
    <xdr:to>
      <xdr:col>10</xdr:col>
      <xdr:colOff>165100</xdr:colOff>
      <xdr:row>35</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153670</xdr:rowOff>
    </xdr:from>
    <xdr:to>
      <xdr:col>6</xdr:col>
      <xdr:colOff>38100</xdr:colOff>
      <xdr:row>34</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100347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24348</xdr:rowOff>
    </xdr:from>
    <xdr:to>
      <xdr:col>24</xdr:col>
      <xdr:colOff>63500</xdr:colOff>
      <xdr:row>57</xdr:row>
      <xdr:rowOff>87474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6998"/>
          <a:ext cx="8382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82605</xdr:rowOff>
    </xdr:from>
    <xdr:to>
      <xdr:col>19</xdr:col>
      <xdr:colOff>177800</xdr:colOff>
      <xdr:row>57</xdr:row>
      <xdr:rowOff>87474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5255"/>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105401</xdr:rowOff>
    </xdr:from>
    <xdr:to>
      <xdr:col>15</xdr:col>
      <xdr:colOff>50800</xdr:colOff>
      <xdr:row>57</xdr:row>
      <xdr:rowOff>82605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63701"/>
          <a:ext cx="889000" cy="4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105401</xdr:rowOff>
    </xdr:from>
    <xdr:to>
      <xdr:col>10</xdr:col>
      <xdr:colOff>114300</xdr:colOff>
      <xdr:row>57</xdr:row>
      <xdr:rowOff>56910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63701"/>
          <a:ext cx="889000" cy="4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72665</xdr:rowOff>
    </xdr:from>
    <xdr:to>
      <xdr:col>10</xdr:col>
      <xdr:colOff>165100</xdr:colOff>
      <xdr:row>55</xdr:row>
      <xdr:rowOff>2815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165392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161316</xdr:rowOff>
    </xdr:from>
    <xdr:to>
      <xdr:col>6</xdr:col>
      <xdr:colOff>38100</xdr:colOff>
      <xdr:row>57</xdr:row>
      <xdr:rowOff>91466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107993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144998</xdr:rowOff>
    </xdr:from>
    <xdr:to>
      <xdr:col>24</xdr:col>
      <xdr:colOff>114300</xdr:colOff>
      <xdr:row>57</xdr:row>
      <xdr:rowOff>75148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167875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36674</xdr:rowOff>
    </xdr:from>
    <xdr:to>
      <xdr:col>20</xdr:col>
      <xdr:colOff>38100</xdr:colOff>
      <xdr:row>57</xdr:row>
      <xdr:rowOff>138274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31805</xdr:rowOff>
    </xdr:from>
    <xdr:to>
      <xdr:col>15</xdr:col>
      <xdr:colOff>101600</xdr:colOff>
      <xdr:row>57</xdr:row>
      <xdr:rowOff>133405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124532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54601</xdr:rowOff>
    </xdr:from>
    <xdr:to>
      <xdr:col>10</xdr:col>
      <xdr:colOff>165100</xdr:colOff>
      <xdr:row>54</xdr:row>
      <xdr:rowOff>156201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6110</xdr:rowOff>
    </xdr:from>
    <xdr:to>
      <xdr:col>6</xdr:col>
      <xdr:colOff>38100</xdr:colOff>
      <xdr:row>57</xdr:row>
      <xdr:rowOff>107710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98837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138001</xdr:rowOff>
    </xdr:from>
    <xdr:to>
      <xdr:col>24</xdr:col>
      <xdr:colOff>63500</xdr:colOff>
      <xdr:row>77</xdr:row>
      <xdr:rowOff>35161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68201"/>
          <a:ext cx="8382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143349</xdr:rowOff>
    </xdr:from>
    <xdr:to>
      <xdr:col>19</xdr:col>
      <xdr:colOff>177800</xdr:colOff>
      <xdr:row>77</xdr:row>
      <xdr:rowOff>35161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73549"/>
          <a:ext cx="8890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143349</xdr:rowOff>
    </xdr:from>
    <xdr:to>
      <xdr:col>15</xdr:col>
      <xdr:colOff>50800</xdr:colOff>
      <xdr:row>78</xdr:row>
      <xdr:rowOff>38278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73549"/>
          <a:ext cx="889000" cy="2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38278</xdr:rowOff>
    </xdr:from>
    <xdr:to>
      <xdr:col>10</xdr:col>
      <xdr:colOff>114300</xdr:colOff>
      <xdr:row>78</xdr:row>
      <xdr:rowOff>111606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11378"/>
          <a:ext cx="889000" cy="7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26980</xdr:rowOff>
    </xdr:from>
    <xdr:to>
      <xdr:col>10</xdr:col>
      <xdr:colOff>165100</xdr:colOff>
      <xdr:row>79</xdr:row>
      <xdr:rowOff>128580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119707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65354</xdr:rowOff>
    </xdr:from>
    <xdr:to>
      <xdr:col>6</xdr:col>
      <xdr:colOff>38100</xdr:colOff>
      <xdr:row>79</xdr:row>
      <xdr:rowOff>166954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6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158081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70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87201</xdr:rowOff>
    </xdr:from>
    <xdr:to>
      <xdr:col>24</xdr:col>
      <xdr:colOff>114300</xdr:colOff>
      <xdr:row>77</xdr:row>
      <xdr:rowOff>17351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155811</xdr:rowOff>
    </xdr:from>
    <xdr:to>
      <xdr:col>20</xdr:col>
      <xdr:colOff>38100</xdr:colOff>
      <xdr:row>77</xdr:row>
      <xdr:rowOff>85961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102488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92549</xdr:rowOff>
    </xdr:from>
    <xdr:to>
      <xdr:col>15</xdr:col>
      <xdr:colOff>101600</xdr:colOff>
      <xdr:row>77</xdr:row>
      <xdr:rowOff>22699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158928</xdr:rowOff>
    </xdr:from>
    <xdr:to>
      <xdr:col>10</xdr:col>
      <xdr:colOff>165100</xdr:colOff>
      <xdr:row>78</xdr:row>
      <xdr:rowOff>89078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105605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3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60806</xdr:rowOff>
    </xdr:from>
    <xdr:to>
      <xdr:col>6</xdr:col>
      <xdr:colOff>38100</xdr:colOff>
      <xdr:row>78</xdr:row>
      <xdr:rowOff>162406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163213</xdr:rowOff>
    </xdr:from>
    <xdr:to>
      <xdr:col>24</xdr:col>
      <xdr:colOff>63500</xdr:colOff>
      <xdr:row>97</xdr:row>
      <xdr:rowOff>126115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22413"/>
          <a:ext cx="83820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163213</xdr:rowOff>
    </xdr:from>
    <xdr:to>
      <xdr:col>19</xdr:col>
      <xdr:colOff>177800</xdr:colOff>
      <xdr:row>97</xdr:row>
      <xdr:rowOff>17269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2413"/>
          <a:ext cx="889000" cy="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17269</xdr:rowOff>
    </xdr:from>
    <xdr:to>
      <xdr:col>15</xdr:col>
      <xdr:colOff>50800</xdr:colOff>
      <xdr:row>97</xdr:row>
      <xdr:rowOff>160306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47919"/>
          <a:ext cx="889000" cy="1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160306</xdr:rowOff>
    </xdr:from>
    <xdr:to>
      <xdr:col>10</xdr:col>
      <xdr:colOff>114300</xdr:colOff>
      <xdr:row>98</xdr:row>
      <xdr:rowOff>156519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0956"/>
          <a:ext cx="889000" cy="16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75315</xdr:rowOff>
    </xdr:from>
    <xdr:to>
      <xdr:col>24</xdr:col>
      <xdr:colOff>114300</xdr:colOff>
      <xdr:row>98</xdr:row>
      <xdr:rowOff>5465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53742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112413</xdr:rowOff>
    </xdr:from>
    <xdr:to>
      <xdr:col>20</xdr:col>
      <xdr:colOff>38100</xdr:colOff>
      <xdr:row>97</xdr:row>
      <xdr:rowOff>42563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33690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137919</xdr:rowOff>
    </xdr:from>
    <xdr:to>
      <xdr:col>15</xdr:col>
      <xdr:colOff>101600</xdr:colOff>
      <xdr:row>97</xdr:row>
      <xdr:rowOff>68069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59196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109506</xdr:rowOff>
    </xdr:from>
    <xdr:to>
      <xdr:col>10</xdr:col>
      <xdr:colOff>165100</xdr:colOff>
      <xdr:row>98</xdr:row>
      <xdr:rowOff>39656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30783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105719</xdr:rowOff>
    </xdr:from>
    <xdr:to>
      <xdr:col>6</xdr:col>
      <xdr:colOff>38100</xdr:colOff>
      <xdr:row>99</xdr:row>
      <xdr:rowOff>35869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12827</xdr:rowOff>
    </xdr:from>
    <xdr:to>
      <xdr:col>55</xdr:col>
      <xdr:colOff>0</xdr:colOff>
      <xdr:row>39</xdr:row>
      <xdr:rowOff>16637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937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16637</xdr:rowOff>
    </xdr:from>
    <xdr:to>
      <xdr:col>50</xdr:col>
      <xdr:colOff>114300</xdr:colOff>
      <xdr:row>39</xdr:row>
      <xdr:rowOff>17018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31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17018</xdr:rowOff>
    </xdr:from>
    <xdr:to>
      <xdr:col>45</xdr:col>
      <xdr:colOff>177800</xdr:colOff>
      <xdr:row>39</xdr:row>
      <xdr:rowOff>18161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35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18161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22987</xdr:rowOff>
    </xdr:from>
    <xdr:to>
      <xdr:col>41</xdr:col>
      <xdr:colOff>101600</xdr:colOff>
      <xdr:row>34</xdr:row>
      <xdr:rowOff>124587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141114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133477</xdr:rowOff>
    </xdr:from>
    <xdr:to>
      <xdr:col>55</xdr:col>
      <xdr:colOff>50800</xdr:colOff>
      <xdr:row>39</xdr:row>
      <xdr:rowOff>63627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48404</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3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137287</xdr:rowOff>
    </xdr:from>
    <xdr:to>
      <xdr:col>50</xdr:col>
      <xdr:colOff>165100</xdr:colOff>
      <xdr:row>39</xdr:row>
      <xdr:rowOff>67437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58564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137668</xdr:rowOff>
    </xdr:from>
    <xdr:to>
      <xdr:col>46</xdr:col>
      <xdr:colOff>38100</xdr:colOff>
      <xdr:row>39</xdr:row>
      <xdr:rowOff>67818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58945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138811</xdr:rowOff>
    </xdr:from>
    <xdr:to>
      <xdr:col>41</xdr:col>
      <xdr:colOff>101600</xdr:colOff>
      <xdr:row>39</xdr:row>
      <xdr:rowOff>68961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60088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138811</xdr:rowOff>
    </xdr:from>
    <xdr:to>
      <xdr:col>36</xdr:col>
      <xdr:colOff>165100</xdr:colOff>
      <xdr:row>39</xdr:row>
      <xdr:rowOff>68961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60088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106370</xdr:rowOff>
    </xdr:from>
    <xdr:to>
      <xdr:col>55</xdr:col>
      <xdr:colOff>0</xdr:colOff>
      <xdr:row>58</xdr:row>
      <xdr:rowOff>114371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047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114371</xdr:rowOff>
    </xdr:from>
    <xdr:to>
      <xdr:col>50</xdr:col>
      <xdr:colOff>114300</xdr:colOff>
      <xdr:row>58</xdr:row>
      <xdr:rowOff>114966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5847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114966</xdr:rowOff>
    </xdr:from>
    <xdr:to>
      <xdr:col>45</xdr:col>
      <xdr:colOff>177800</xdr:colOff>
      <xdr:row>58</xdr:row>
      <xdr:rowOff>121092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906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121092</xdr:rowOff>
    </xdr:from>
    <xdr:to>
      <xdr:col>41</xdr:col>
      <xdr:colOff>50800</xdr:colOff>
      <xdr:row>58</xdr:row>
      <xdr:rowOff>125299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519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73401</xdr:rowOff>
    </xdr:from>
    <xdr:to>
      <xdr:col>41</xdr:col>
      <xdr:colOff>101600</xdr:colOff>
      <xdr:row>57</xdr:row>
      <xdr:rowOff>3551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20078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136723</xdr:rowOff>
    </xdr:from>
    <xdr:to>
      <xdr:col>36</xdr:col>
      <xdr:colOff>165100</xdr:colOff>
      <xdr:row>56</xdr:row>
      <xdr:rowOff>66873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83400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55570</xdr:rowOff>
    </xdr:from>
    <xdr:to>
      <xdr:col>55</xdr:col>
      <xdr:colOff>50800</xdr:colOff>
      <xdr:row>58</xdr:row>
      <xdr:rowOff>157170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141947</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63571</xdr:rowOff>
    </xdr:from>
    <xdr:to>
      <xdr:col>50</xdr:col>
      <xdr:colOff>165100</xdr:colOff>
      <xdr:row>58</xdr:row>
      <xdr:rowOff>165171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156298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64166</xdr:rowOff>
    </xdr:from>
    <xdr:to>
      <xdr:col>46</xdr:col>
      <xdr:colOff>38100</xdr:colOff>
      <xdr:row>58</xdr:row>
      <xdr:rowOff>165766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156893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70292</xdr:rowOff>
    </xdr:from>
    <xdr:to>
      <xdr:col>41</xdr:col>
      <xdr:colOff>101600</xdr:colOff>
      <xdr:row>59</xdr:row>
      <xdr:rowOff>442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163019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74499</xdr:rowOff>
    </xdr:from>
    <xdr:to>
      <xdr:col>36</xdr:col>
      <xdr:colOff>165100</xdr:colOff>
      <xdr:row>59</xdr:row>
      <xdr:rowOff>4649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167226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90627</xdr:rowOff>
    </xdr:from>
    <xdr:to>
      <xdr:col>55</xdr:col>
      <xdr:colOff>0</xdr:colOff>
      <xdr:row>79</xdr:row>
      <xdr:rowOff>20486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3727"/>
          <a:ext cx="8382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34564</xdr:rowOff>
    </xdr:from>
    <xdr:to>
      <xdr:col>50</xdr:col>
      <xdr:colOff>114300</xdr:colOff>
      <xdr:row>78</xdr:row>
      <xdr:rowOff>90627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7664"/>
          <a:ext cx="889000" cy="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34564</xdr:rowOff>
    </xdr:from>
    <xdr:to>
      <xdr:col>45</xdr:col>
      <xdr:colOff>177800</xdr:colOff>
      <xdr:row>78</xdr:row>
      <xdr:rowOff>119374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7664"/>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119374</xdr:rowOff>
    </xdr:from>
    <xdr:to>
      <xdr:col>41</xdr:col>
      <xdr:colOff>50800</xdr:colOff>
      <xdr:row>79</xdr:row>
      <xdr:rowOff>11227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2474"/>
          <a:ext cx="889000" cy="6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60764</xdr:rowOff>
    </xdr:from>
    <xdr:to>
      <xdr:col>41</xdr:col>
      <xdr:colOff>101600</xdr:colOff>
      <xdr:row>77</xdr:row>
      <xdr:rowOff>162364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131420</xdr:rowOff>
    </xdr:from>
    <xdr:to>
      <xdr:col>36</xdr:col>
      <xdr:colOff>165100</xdr:colOff>
      <xdr:row>78</xdr:row>
      <xdr:rowOff>61570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78097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141136</xdr:rowOff>
    </xdr:from>
    <xdr:to>
      <xdr:col>55</xdr:col>
      <xdr:colOff>50800</xdr:colOff>
      <xdr:row>79</xdr:row>
      <xdr:rowOff>71286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56063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39827</xdr:rowOff>
    </xdr:from>
    <xdr:to>
      <xdr:col>50</xdr:col>
      <xdr:colOff>165100</xdr:colOff>
      <xdr:row>78</xdr:row>
      <xdr:rowOff>141427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132554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0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155214</xdr:rowOff>
    </xdr:from>
    <xdr:to>
      <xdr:col>46</xdr:col>
      <xdr:colOff>38100</xdr:colOff>
      <xdr:row>78</xdr:row>
      <xdr:rowOff>85364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76491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68574</xdr:rowOff>
    </xdr:from>
    <xdr:to>
      <xdr:col>41</xdr:col>
      <xdr:colOff>101600</xdr:colOff>
      <xdr:row>78</xdr:row>
      <xdr:rowOff>170174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161301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131877</xdr:rowOff>
    </xdr:from>
    <xdr:to>
      <xdr:col>36</xdr:col>
      <xdr:colOff>165100</xdr:colOff>
      <xdr:row>79</xdr:row>
      <xdr:rowOff>62027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53154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32931</xdr:rowOff>
    </xdr:from>
    <xdr:to>
      <xdr:col>55</xdr:col>
      <xdr:colOff>0</xdr:colOff>
      <xdr:row>95</xdr:row>
      <xdr:rowOff>118783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20681"/>
          <a:ext cx="8382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6235</xdr:rowOff>
    </xdr:from>
    <xdr:to>
      <xdr:col>50</xdr:col>
      <xdr:colOff>114300</xdr:colOff>
      <xdr:row>95</xdr:row>
      <xdr:rowOff>32931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93985"/>
          <a:ext cx="8890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6235</xdr:rowOff>
    </xdr:from>
    <xdr:to>
      <xdr:col>45</xdr:col>
      <xdr:colOff>177800</xdr:colOff>
      <xdr:row>95</xdr:row>
      <xdr:rowOff>72961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93985"/>
          <a:ext cx="889000" cy="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26988</xdr:rowOff>
    </xdr:from>
    <xdr:to>
      <xdr:col>41</xdr:col>
      <xdr:colOff>50800</xdr:colOff>
      <xdr:row>95</xdr:row>
      <xdr:rowOff>72961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14738"/>
          <a:ext cx="889000" cy="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134035</xdr:rowOff>
    </xdr:from>
    <xdr:to>
      <xdr:col>41</xdr:col>
      <xdr:colOff>101600</xdr:colOff>
      <xdr:row>96</xdr:row>
      <xdr:rowOff>64185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92481</xdr:rowOff>
    </xdr:from>
    <xdr:to>
      <xdr:col>36</xdr:col>
      <xdr:colOff>165100</xdr:colOff>
      <xdr:row>95</xdr:row>
      <xdr:rowOff>22631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39158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67983</xdr:rowOff>
    </xdr:from>
    <xdr:to>
      <xdr:col>55</xdr:col>
      <xdr:colOff>50800</xdr:colOff>
      <xdr:row>95</xdr:row>
      <xdr:rowOff>169583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90860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153581</xdr:rowOff>
    </xdr:from>
    <xdr:to>
      <xdr:col>50</xdr:col>
      <xdr:colOff>165100</xdr:colOff>
      <xdr:row>95</xdr:row>
      <xdr:rowOff>83731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100258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126885</xdr:rowOff>
    </xdr:from>
    <xdr:to>
      <xdr:col>46</xdr:col>
      <xdr:colOff>38100</xdr:colOff>
      <xdr:row>95</xdr:row>
      <xdr:rowOff>57035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73562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22161</xdr:rowOff>
    </xdr:from>
    <xdr:to>
      <xdr:col>41</xdr:col>
      <xdr:colOff>101600</xdr:colOff>
      <xdr:row>95</xdr:row>
      <xdr:rowOff>123761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140288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8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147638</xdr:rowOff>
    </xdr:from>
    <xdr:to>
      <xdr:col>36</xdr:col>
      <xdr:colOff>165100</xdr:colOff>
      <xdr:row>95</xdr:row>
      <xdr:rowOff>77788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68915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107569</xdr:rowOff>
    </xdr:from>
    <xdr:to>
      <xdr:col>85</xdr:col>
      <xdr:colOff>127000</xdr:colOff>
      <xdr:row>36</xdr:row>
      <xdr:rowOff>126238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79769"/>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107569</xdr:rowOff>
    </xdr:from>
    <xdr:to>
      <xdr:col>81</xdr:col>
      <xdr:colOff>50800</xdr:colOff>
      <xdr:row>37</xdr:row>
      <xdr:rowOff>51181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79769"/>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156972</xdr:rowOff>
    </xdr:from>
    <xdr:to>
      <xdr:col>76</xdr:col>
      <xdr:colOff>114300</xdr:colOff>
      <xdr:row>37</xdr:row>
      <xdr:rowOff>51181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57722"/>
          <a:ext cx="889000" cy="2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156972</xdr:rowOff>
    </xdr:from>
    <xdr:to>
      <xdr:col>71</xdr:col>
      <xdr:colOff>177800</xdr:colOff>
      <xdr:row>37</xdr:row>
      <xdr:rowOff>106807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57722"/>
          <a:ext cx="889000" cy="2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165100</xdr:rowOff>
    </xdr:from>
    <xdr:to>
      <xdr:col>72</xdr:col>
      <xdr:colOff>38100</xdr:colOff>
      <xdr:row>34</xdr:row>
      <xdr:rowOff>95250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111777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5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41148</xdr:rowOff>
    </xdr:from>
    <xdr:to>
      <xdr:col>67</xdr:col>
      <xdr:colOff>101600</xdr:colOff>
      <xdr:row>34</xdr:row>
      <xdr:rowOff>142748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8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159275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6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75438</xdr:rowOff>
    </xdr:from>
    <xdr:to>
      <xdr:col>85</xdr:col>
      <xdr:colOff>177800</xdr:colOff>
      <xdr:row>37</xdr:row>
      <xdr:rowOff>5588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53865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56769</xdr:rowOff>
    </xdr:from>
    <xdr:to>
      <xdr:col>81</xdr:col>
      <xdr:colOff>101600</xdr:colOff>
      <xdr:row>36</xdr:row>
      <xdr:rowOff>158369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149496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381</xdr:rowOff>
    </xdr:from>
    <xdr:to>
      <xdr:col>76</xdr:col>
      <xdr:colOff>165100</xdr:colOff>
      <xdr:row>37</xdr:row>
      <xdr:rowOff>101981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93108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106172</xdr:rowOff>
    </xdr:from>
    <xdr:to>
      <xdr:col>72</xdr:col>
      <xdr:colOff>38100</xdr:colOff>
      <xdr:row>36</xdr:row>
      <xdr:rowOff>36322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27449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56007</xdr:rowOff>
    </xdr:from>
    <xdr:to>
      <xdr:col>67</xdr:col>
      <xdr:colOff>101600</xdr:colOff>
      <xdr:row>37</xdr:row>
      <xdr:rowOff>157607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148734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122860</xdr:rowOff>
    </xdr:from>
    <xdr:to>
      <xdr:col>85</xdr:col>
      <xdr:colOff>127000</xdr:colOff>
      <xdr:row>54</xdr:row>
      <xdr:rowOff>142024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81160"/>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142024</xdr:rowOff>
    </xdr:from>
    <xdr:to>
      <xdr:col>81</xdr:col>
      <xdr:colOff>50800</xdr:colOff>
      <xdr:row>56</xdr:row>
      <xdr:rowOff>134271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400324"/>
          <a:ext cx="889000" cy="3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128708</xdr:rowOff>
    </xdr:from>
    <xdr:to>
      <xdr:col>76</xdr:col>
      <xdr:colOff>114300</xdr:colOff>
      <xdr:row>56</xdr:row>
      <xdr:rowOff>134271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2990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128708</xdr:rowOff>
    </xdr:from>
    <xdr:to>
      <xdr:col>71</xdr:col>
      <xdr:colOff>177800</xdr:colOff>
      <xdr:row>57</xdr:row>
      <xdr:rowOff>114497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29908"/>
          <a:ext cx="889000" cy="1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72060</xdr:rowOff>
    </xdr:from>
    <xdr:to>
      <xdr:col>85</xdr:col>
      <xdr:colOff>177800</xdr:colOff>
      <xdr:row>55</xdr:row>
      <xdr:rowOff>2210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94937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91224</xdr:rowOff>
    </xdr:from>
    <xdr:to>
      <xdr:col>81</xdr:col>
      <xdr:colOff>101600</xdr:colOff>
      <xdr:row>55</xdr:row>
      <xdr:rowOff>21374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4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37901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83471</xdr:rowOff>
    </xdr:from>
    <xdr:to>
      <xdr:col>76</xdr:col>
      <xdr:colOff>165100</xdr:colOff>
      <xdr:row>57</xdr:row>
      <xdr:rowOff>13621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77908</xdr:rowOff>
    </xdr:from>
    <xdr:to>
      <xdr:col>72</xdr:col>
      <xdr:colOff>38100</xdr:colOff>
      <xdr:row>57</xdr:row>
      <xdr:rowOff>8058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170635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63697</xdr:rowOff>
    </xdr:from>
    <xdr:to>
      <xdr:col>67</xdr:col>
      <xdr:colOff>101600</xdr:colOff>
      <xdr:row>57</xdr:row>
      <xdr:rowOff>165297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156424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95721</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0271"/>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27395</xdr:rowOff>
    </xdr:from>
    <xdr:to>
      <xdr:col>72</xdr:col>
      <xdr:colOff>38100</xdr:colOff>
      <xdr:row>78</xdr:row>
      <xdr:rowOff>128995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145522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10958</xdr:rowOff>
    </xdr:from>
    <xdr:to>
      <xdr:col>67</xdr:col>
      <xdr:colOff>101600</xdr:colOff>
      <xdr:row>75</xdr:row>
      <xdr:rowOff>112558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8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129085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6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44921</xdr:rowOff>
    </xdr:from>
    <xdr:to>
      <xdr:col>67</xdr:col>
      <xdr:colOff>101600</xdr:colOff>
      <xdr:row>79</xdr:row>
      <xdr:rowOff>146521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137648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2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106611</xdr:rowOff>
    </xdr:from>
    <xdr:to>
      <xdr:col>85</xdr:col>
      <xdr:colOff>127000</xdr:colOff>
      <xdr:row>95</xdr:row>
      <xdr:rowOff>116173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94361"/>
          <a:ext cx="8382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100209</xdr:rowOff>
    </xdr:from>
    <xdr:to>
      <xdr:col>81</xdr:col>
      <xdr:colOff>50800</xdr:colOff>
      <xdr:row>95</xdr:row>
      <xdr:rowOff>116173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387959"/>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100209</xdr:rowOff>
    </xdr:from>
    <xdr:to>
      <xdr:col>76</xdr:col>
      <xdr:colOff>114300</xdr:colOff>
      <xdr:row>95</xdr:row>
      <xdr:rowOff>123183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8795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171017</xdr:rowOff>
    </xdr:from>
    <xdr:to>
      <xdr:col>71</xdr:col>
      <xdr:colOff>177800</xdr:colOff>
      <xdr:row>95</xdr:row>
      <xdr:rowOff>123183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287317"/>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55811</xdr:rowOff>
    </xdr:from>
    <xdr:to>
      <xdr:col>85</xdr:col>
      <xdr:colOff>177800</xdr:colOff>
      <xdr:row>95</xdr:row>
      <xdr:rowOff>157411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34238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65373</xdr:rowOff>
    </xdr:from>
    <xdr:to>
      <xdr:col>81</xdr:col>
      <xdr:colOff>101600</xdr:colOff>
      <xdr:row>95</xdr:row>
      <xdr:rowOff>166973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158100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49409</xdr:rowOff>
    </xdr:from>
    <xdr:to>
      <xdr:col>76</xdr:col>
      <xdr:colOff>165100</xdr:colOff>
      <xdr:row>95</xdr:row>
      <xdr:rowOff>151009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142136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72383</xdr:rowOff>
    </xdr:from>
    <xdr:to>
      <xdr:col>72</xdr:col>
      <xdr:colOff>38100</xdr:colOff>
      <xdr:row>96</xdr:row>
      <xdr:rowOff>2533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165110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120217</xdr:rowOff>
    </xdr:from>
    <xdr:to>
      <xdr:col>67</xdr:col>
      <xdr:colOff>101600</xdr:colOff>
      <xdr:row>95</xdr:row>
      <xdr:rowOff>50367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66894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153098</xdr:rowOff>
    </xdr:from>
    <xdr:to>
      <xdr:col>102</xdr:col>
      <xdr:colOff>165100</xdr:colOff>
      <xdr:row>39</xdr:row>
      <xdr:rowOff>83248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99775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118428</xdr:rowOff>
    </xdr:from>
    <xdr:to>
      <xdr:col>98</xdr:col>
      <xdr:colOff>38100</xdr:colOff>
      <xdr:row>39</xdr:row>
      <xdr:rowOff>48578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65105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0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年度決算では類似団体平均と比較して突出して高い傾向にあったが、令和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年度以降の決算では、類似団体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平均とほぼ同程度で推移している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48,147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円となっており、類似団体平均に比べ高くなっているのは、野崎駅・四条畷駅周辺整備事業を実施していることが主な要因である。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60,884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令和４年度以降、類似団体平均・大阪府平均をともに大きく上回る水準で推移している。これは、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市内小中学校の長寿命化改良工事や屋内運動場への空調機設置工事等の投資的経費が増加したことが主な要因である。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平均を下回る水準で推移し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令和５年度にかけて減少した要因は、新型コロナウイルスが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類に移行したことに伴い、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ワクチン</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の接種者数が減少したため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年度決算の総務費が大幅に上昇しているのは、全国的に新型コロナウイルス感染症対策として特別定額給付金の給付が実施されたためである。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実質収支額は適切な財源の確保と歳出の精査により、前年度に引き続き財政調整基金を取り崩すことなく黒字を確保している。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財政調整基金残高は、前年度決算剰余金の積立等に伴い増加し、標準財政規模比は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％となっている。引き続き、財政運営基本方針に掲げている標準財政規模の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％に相当する額を積み立てるよう努めていく。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国民健康保険特別会計については、毎年赤字となっていたため、平成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年度より一般会計から赤字補てんの繰入れを行っていたが、給付に見合った適正な賦課をすべく平成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年度に保険税改定を行った。また、滞納者への戸別訪問やコールセンター設置などにより保険税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収納率の向上に努めた結果、平成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年度は一般会計から赤字補てんのための繰入れを実施することなく黒字に転じた。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年度決算は、前年度同様全ての会計において黒字となっており、引き続き健全な財政運営に努める。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53731734</v>
      </c>
      <c r="BO4" s="371"/>
      <c r="BP4" s="371"/>
      <c r="BQ4" s="371"/>
      <c r="BR4" s="371"/>
      <c r="BS4" s="371"/>
      <c r="BT4" s="371"/>
      <c r="BU4" s="372"/>
      <c r="BV4" s="370">
        <v>53850154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53126702</v>
      </c>
      <c r="BO5" s="408"/>
      <c r="BP5" s="408"/>
      <c r="BQ5" s="408"/>
      <c r="BR5" s="408"/>
      <c r="BS5" s="408"/>
      <c r="BT5" s="408"/>
      <c r="BU5" s="409"/>
      <c r="BV5" s="407">
        <v>52574118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99.6</v>
      </c>
      <c r="CU5" s="405"/>
      <c r="CV5" s="405"/>
      <c r="CW5" s="405"/>
      <c r="CX5" s="405"/>
      <c r="CY5" s="405"/>
      <c r="CZ5" s="405"/>
      <c r="DA5" s="406"/>
      <c r="DB5" s="404">
        <v>97.2</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605032</v>
      </c>
      <c r="BO6" s="408"/>
      <c r="BP6" s="408"/>
      <c r="BQ6" s="408"/>
      <c r="BR6" s="408"/>
      <c r="BS6" s="408"/>
      <c r="BT6" s="408"/>
      <c r="BU6" s="409"/>
      <c r="BV6" s="407">
        <v>1276036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100.6</v>
      </c>
      <c r="CU6" s="445"/>
      <c r="CV6" s="445"/>
      <c r="CW6" s="445"/>
      <c r="CX6" s="445"/>
      <c r="CY6" s="445"/>
      <c r="CZ6" s="445"/>
      <c r="DA6" s="446"/>
      <c r="DB6" s="444">
        <v>99.4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43017</v>
      </c>
      <c r="BO7" s="408"/>
      <c r="BP7" s="408"/>
      <c r="BQ7" s="408"/>
      <c r="BR7" s="408"/>
      <c r="BS7" s="408"/>
      <c r="BT7" s="408"/>
      <c r="BU7" s="409"/>
      <c r="BV7" s="407">
        <v>9833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25763352</v>
      </c>
      <c r="CU7" s="408"/>
      <c r="CV7" s="408"/>
      <c r="CW7" s="408"/>
      <c r="CX7" s="408"/>
      <c r="CY7" s="408"/>
      <c r="CZ7" s="408"/>
      <c r="DA7" s="409"/>
      <c r="DB7" s="407">
        <v>25190391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562015</v>
      </c>
      <c r="BO8" s="408"/>
      <c r="BP8" s="408"/>
      <c r="BQ8" s="408"/>
      <c r="BR8" s="408"/>
      <c r="BS8" s="408"/>
      <c r="BT8" s="408"/>
      <c r="BU8" s="409"/>
      <c r="BV8" s="407">
        <v>1266203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0.72</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119367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-704188</v>
      </c>
      <c r="BO9" s="408"/>
      <c r="BP9" s="408"/>
      <c r="BQ9" s="408"/>
      <c r="BR9" s="408"/>
      <c r="BS9" s="408"/>
      <c r="BT9" s="408"/>
      <c r="BU9" s="409"/>
      <c r="BV9" s="407">
        <v>-162144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123217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137099</v>
      </c>
      <c r="BO10" s="408"/>
      <c r="BP10" s="408"/>
      <c r="BQ10" s="408"/>
      <c r="BR10" s="408"/>
      <c r="BS10" s="408"/>
      <c r="BT10" s="408"/>
      <c r="BU10" s="409"/>
      <c r="BV10" s="407">
        <v>7054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45222</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116376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113176</v>
      </c>
      <c r="S13" s="492"/>
      <c r="T13" s="492"/>
      <c r="U13" s="492"/>
      <c r="V13" s="493"/>
      <c r="W13" s="423" t="s">
        <v>131</v>
      </c>
      <c r="X13" s="424"/>
      <c r="Y13" s="424"/>
      <c r="Z13" s="424"/>
      <c r="AA13" s="424"/>
      <c r="AB13" s="414"/>
      <c r="AC13" s="458">
        <v>118</v>
      </c>
      <c r="AD13" s="459"/>
      <c r="AE13" s="459"/>
      <c r="AF13" s="459"/>
      <c r="AG13" s="501"/>
      <c r="AH13" s="458">
        <v>119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-521867</v>
      </c>
      <c r="BO13" s="408"/>
      <c r="BP13" s="408"/>
      <c r="BQ13" s="408"/>
      <c r="BR13" s="408"/>
      <c r="BS13" s="408"/>
      <c r="BT13" s="408"/>
      <c r="BU13" s="409"/>
      <c r="BV13" s="407">
        <v>-155090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117294</v>
      </c>
      <c r="S14" s="492"/>
      <c r="T14" s="492"/>
      <c r="U14" s="492"/>
      <c r="V14" s="493"/>
      <c r="W14" s="397"/>
      <c r="X14" s="398"/>
      <c r="Y14" s="398"/>
      <c r="Z14" s="398"/>
      <c r="AA14" s="398"/>
      <c r="AB14" s="387"/>
      <c r="AC14" s="494">
        <v>0.2</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114309</v>
      </c>
      <c r="S15" s="492"/>
      <c r="T15" s="492"/>
      <c r="U15" s="492"/>
      <c r="V15" s="493"/>
      <c r="W15" s="423" t="s">
        <v>137</v>
      </c>
      <c r="X15" s="424"/>
      <c r="Y15" s="424"/>
      <c r="Z15" s="424"/>
      <c r="AA15" s="424"/>
      <c r="AB15" s="414"/>
      <c r="AC15" s="458">
        <v>14499</v>
      </c>
      <c r="AD15" s="459"/>
      <c r="AE15" s="459"/>
      <c r="AF15" s="459"/>
      <c r="AG15" s="501"/>
      <c r="AH15" s="458">
        <v>15356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14954111</v>
      </c>
      <c r="BO15" s="371"/>
      <c r="BP15" s="371"/>
      <c r="BQ15" s="371"/>
      <c r="BR15" s="371"/>
      <c r="BS15" s="371"/>
      <c r="BT15" s="371"/>
      <c r="BU15" s="372"/>
      <c r="BV15" s="370">
        <v>14586959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29.4</v>
      </c>
      <c r="AD16" s="495"/>
      <c r="AE16" s="495"/>
      <c r="AF16" s="495"/>
      <c r="AG16" s="496"/>
      <c r="AH16" s="494">
        <v>31.2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21504348</v>
      </c>
      <c r="BO16" s="408"/>
      <c r="BP16" s="408"/>
      <c r="BQ16" s="408"/>
      <c r="BR16" s="408"/>
      <c r="BS16" s="408"/>
      <c r="BT16" s="408"/>
      <c r="BU16" s="409"/>
      <c r="BV16" s="407">
        <v>20720157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34701</v>
      </c>
      <c r="AD17" s="459"/>
      <c r="AE17" s="459"/>
      <c r="AF17" s="459"/>
      <c r="AG17" s="501"/>
      <c r="AH17" s="458">
        <v>33820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18954124</v>
      </c>
      <c r="BO17" s="408"/>
      <c r="BP17" s="408"/>
      <c r="BQ17" s="408"/>
      <c r="BR17" s="408"/>
      <c r="BS17" s="408"/>
      <c r="BT17" s="408"/>
      <c r="BU17" s="409"/>
      <c r="BV17" s="407">
        <v>18479813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18.27</v>
      </c>
      <c r="M18" s="531"/>
      <c r="N18" s="531"/>
      <c r="O18" s="531"/>
      <c r="P18" s="531"/>
      <c r="Q18" s="531"/>
      <c r="R18" s="532"/>
      <c r="S18" s="532"/>
      <c r="T18" s="532"/>
      <c r="U18" s="532"/>
      <c r="V18" s="533"/>
      <c r="W18" s="425"/>
      <c r="X18" s="426"/>
      <c r="Y18" s="426"/>
      <c r="Z18" s="426"/>
      <c r="AA18" s="426"/>
      <c r="AB18" s="417"/>
      <c r="AC18" s="534">
        <v>70.400000000000006</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26089034</v>
      </c>
      <c r="BO18" s="408"/>
      <c r="BP18" s="408"/>
      <c r="BQ18" s="408"/>
      <c r="BR18" s="408"/>
      <c r="BS18" s="408"/>
      <c r="BT18" s="408"/>
      <c r="BU18" s="409"/>
      <c r="BV18" s="407">
        <v>25436432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6533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34716454</v>
      </c>
      <c r="BO19" s="408"/>
      <c r="BP19" s="408"/>
      <c r="BQ19" s="408"/>
      <c r="BR19" s="408"/>
      <c r="BS19" s="408"/>
      <c r="BT19" s="408"/>
      <c r="BU19" s="409"/>
      <c r="BV19" s="407">
        <v>33516446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52686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31474913</v>
      </c>
      <c r="BO22" s="371"/>
      <c r="BP22" s="371"/>
      <c r="BQ22" s="371"/>
      <c r="BR22" s="371"/>
      <c r="BS22" s="371"/>
      <c r="BT22" s="371"/>
      <c r="BU22" s="372"/>
      <c r="BV22" s="370">
        <v>32755596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28637391</v>
      </c>
      <c r="BO23" s="408"/>
      <c r="BP23" s="408"/>
      <c r="BQ23" s="408"/>
      <c r="BR23" s="408"/>
      <c r="BS23" s="408"/>
      <c r="BT23" s="408"/>
      <c r="BU23" s="409"/>
      <c r="BV23" s="407">
        <v>29125957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9500</v>
      </c>
      <c r="R24" s="459"/>
      <c r="S24" s="459"/>
      <c r="T24" s="459"/>
      <c r="U24" s="459"/>
      <c r="V24" s="501"/>
      <c r="W24" s="553"/>
      <c r="X24" s="554"/>
      <c r="Y24" s="555"/>
      <c r="Z24" s="457" t="s">
        <v>162</v>
      </c>
      <c r="AA24" s="437"/>
      <c r="AB24" s="437"/>
      <c r="AC24" s="437"/>
      <c r="AD24" s="437"/>
      <c r="AE24" s="437"/>
      <c r="AF24" s="437"/>
      <c r="AG24" s="438"/>
      <c r="AH24" s="458">
        <v>525</v>
      </c>
      <c r="AI24" s="459"/>
      <c r="AJ24" s="459"/>
      <c r="AK24" s="459"/>
      <c r="AL24" s="501"/>
      <c r="AM24" s="458">
        <v>1584450</v>
      </c>
      <c r="AN24" s="459"/>
      <c r="AO24" s="459"/>
      <c r="AP24" s="459"/>
      <c r="AQ24" s="459"/>
      <c r="AR24" s="501"/>
      <c r="AS24" s="458">
        <v>3018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15822226</v>
      </c>
      <c r="BO24" s="408"/>
      <c r="BP24" s="408"/>
      <c r="BQ24" s="408"/>
      <c r="BR24" s="408"/>
      <c r="BS24" s="408"/>
      <c r="BT24" s="408"/>
      <c r="BU24" s="409"/>
      <c r="BV24" s="407">
        <v>15608562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8200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16066756</v>
      </c>
      <c r="BO25" s="371"/>
      <c r="BP25" s="371"/>
      <c r="BQ25" s="371"/>
      <c r="BR25" s="371"/>
      <c r="BS25" s="371"/>
      <c r="BT25" s="371"/>
      <c r="BU25" s="372"/>
      <c r="BV25" s="370">
        <v>18415917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7400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29160</v>
      </c>
      <c r="AN26" s="459"/>
      <c r="AO26" s="459"/>
      <c r="AP26" s="459"/>
      <c r="AQ26" s="459"/>
      <c r="AR26" s="501"/>
      <c r="AS26" s="458">
        <v>2916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6600</v>
      </c>
      <c r="R27" s="459"/>
      <c r="S27" s="459"/>
      <c r="T27" s="459"/>
      <c r="U27" s="459"/>
      <c r="V27" s="501"/>
      <c r="W27" s="553"/>
      <c r="X27" s="554"/>
      <c r="Y27" s="555"/>
      <c r="Z27" s="457" t="s">
        <v>171</v>
      </c>
      <c r="AA27" s="437"/>
      <c r="AB27" s="437"/>
      <c r="AC27" s="437"/>
      <c r="AD27" s="437"/>
      <c r="AE27" s="437"/>
      <c r="AF27" s="437"/>
      <c r="AG27" s="438"/>
      <c r="AH27" s="458">
        <v>24</v>
      </c>
      <c r="AI27" s="459"/>
      <c r="AJ27" s="459"/>
      <c r="AK27" s="459"/>
      <c r="AL27" s="501"/>
      <c r="AM27" s="458">
        <v>88188</v>
      </c>
      <c r="AN27" s="459"/>
      <c r="AO27" s="459"/>
      <c r="AP27" s="459"/>
      <c r="AQ27" s="459"/>
      <c r="AR27" s="501"/>
      <c r="AS27" s="458">
        <v>3675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314785</v>
      </c>
      <c r="BO27" s="527"/>
      <c r="BP27" s="527"/>
      <c r="BQ27" s="527"/>
      <c r="BR27" s="527"/>
      <c r="BS27" s="527"/>
      <c r="BT27" s="527"/>
      <c r="BU27" s="528"/>
      <c r="BV27" s="526">
        <v>314785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5100223</v>
      </c>
      <c r="BO28" s="371"/>
      <c r="BP28" s="371"/>
      <c r="BQ28" s="371"/>
      <c r="BR28" s="371"/>
      <c r="BS28" s="371"/>
      <c r="BT28" s="371"/>
      <c r="BU28" s="372"/>
      <c r="BV28" s="370">
        <v>4963124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15</v>
      </c>
      <c r="M29" s="459"/>
      <c r="N29" s="459"/>
      <c r="O29" s="459"/>
      <c r="P29" s="501"/>
      <c r="Q29" s="458">
        <v>5900</v>
      </c>
      <c r="R29" s="459"/>
      <c r="S29" s="459"/>
      <c r="T29" s="459"/>
      <c r="U29" s="459"/>
      <c r="V29" s="501"/>
      <c r="W29" s="556"/>
      <c r="X29" s="557"/>
      <c r="Y29" s="558"/>
      <c r="Z29" s="457" t="s">
        <v>177</v>
      </c>
      <c r="AA29" s="437"/>
      <c r="AB29" s="437"/>
      <c r="AC29" s="437"/>
      <c r="AD29" s="437"/>
      <c r="AE29" s="437"/>
      <c r="AF29" s="437"/>
      <c r="AG29" s="438"/>
      <c r="AH29" s="458">
        <v>549</v>
      </c>
      <c r="AI29" s="459"/>
      <c r="AJ29" s="459"/>
      <c r="AK29" s="459"/>
      <c r="AL29" s="501"/>
      <c r="AM29" s="458">
        <v>1672638</v>
      </c>
      <c r="AN29" s="459"/>
      <c r="AO29" s="459"/>
      <c r="AP29" s="459"/>
      <c r="AQ29" s="459"/>
      <c r="AR29" s="501"/>
      <c r="AS29" s="458">
        <v>3047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142284</v>
      </c>
      <c r="BO29" s="408"/>
      <c r="BP29" s="408"/>
      <c r="BQ29" s="408"/>
      <c r="BR29" s="408"/>
      <c r="BS29" s="408"/>
      <c r="BT29" s="408"/>
      <c r="BU29" s="409"/>
      <c r="BV29" s="407">
        <v>26888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15407186</v>
      </c>
      <c r="BO30" s="527"/>
      <c r="BP30" s="527"/>
      <c r="BQ30" s="527"/>
      <c r="BR30" s="527"/>
      <c r="BS30" s="527"/>
      <c r="BT30" s="527"/>
      <c r="BU30" s="528"/>
      <c r="BV30" s="526">
        <v>14993878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東大阪都市清掃施設組合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株式会社コーミン</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火災共済事業特別会計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交通災害共済事業特別会計</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淀川左岸水防事務組合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東心株式会社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２駅周辺整備事業特別会計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飯盛霊園組合（一般会計）</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大東市再開発ビル株式会社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移管市営住宅事業特別会計</v>
      </c>
      <c r="F37" s="598"/>
      <c r="G37" s="598"/>
      <c r="H37" s="598"/>
      <c r="I37" s="598"/>
      <c r="J37" s="598"/>
      <c r="K37" s="598"/>
      <c r="L37" s="598"/>
      <c r="M37" s="598"/>
      <c r="N37" s="598"/>
      <c r="O37" s="598"/>
      <c r="P37" s="598"/>
      <c r="Q37" s="598"/>
      <c r="R37" s="598"/>
      <c r="S37" s="598"/>
      <c r="T37" s="181"/>
      <c r="U37" s="597">
        <f t="shared" si="4"/>
        <v>8</v>
      </c>
      <c r="V37" s="597"/>
      <c r="W37" s="598" t="str">
        <f>IF('各会計、関係団体の財政状況及び健全化判断比率'!B31="","",'各会計、関係団体の財政状況及び健全化判断比率'!B31)</f>
        <v>後期高齢者医療保険特別会計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飯盛霊園組合（霊園事業特別会計）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大東四條畷消防組合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大阪府後期高齢者医療広域連合（一般会計）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大阪府後期高齢者医療広域連合（後期高齢者医療特別会計）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大阪広域水道企業団（水道事業会計）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大阪広域水道企業団（工業用水道事業会計）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s0ix14zqs+IYvLlLVQYTUkiSoTO2D7LASAvETZv0hU0gDtike8vqhG82cc+kHDyXTre/2PDUTduuXhh6MrFHw==" saltValue="YwSb9zGvSofDexg+Sq7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12.92</v>
      </c>
      <c r="G34" s="33">
        <v>11.74</v>
      </c>
      <c r="H34" s="33">
        <v>10.38</v>
      </c>
      <c r="I34" s="33">
        <v>10.37</v>
      </c>
      <c r="J34" s="34">
        <v>10.59</v>
      </c>
      <c r="K34" s="22"/>
      <c r="L34" s="22"/>
      <c r="M34" s="22"/>
      <c r="N34" s="22"/>
      <c r="O34" s="22"/>
      <c r="P34" s="22"/>
    </row>
    <row r="35" spans="1:16" ht="39" customHeight="1" x14ac:dyDescent="0.2">
      <c r="A35" s="22"/>
      <c r="B35" s="35"/>
      <c r="C35" s="1145" t="s">
        <v>537</v>
      </c>
      <c r="D35" s="1146"/>
      <c r="E35" s="1147"/>
      <c r="F35" s="36">
        <v>2.85</v>
      </c>
      <c r="G35" s="37">
        <v>3.2</v>
      </c>
      <c r="H35" s="37">
        <v>3.2</v>
      </c>
      <c r="I35" s="37">
        <v>3.41</v>
      </c>
      <c r="J35" s="38">
        <v>3.24</v>
      </c>
      <c r="K35" s="22"/>
      <c r="L35" s="22"/>
      <c r="M35" s="22"/>
      <c r="N35" s="22"/>
      <c r="O35" s="22"/>
      <c r="P35" s="22"/>
    </row>
    <row r="36" spans="1:16" ht="39" customHeight="1" x14ac:dyDescent="0.2">
      <c r="A36" s="22"/>
      <c r="B36" s="35"/>
      <c r="C36" s="1145" t="s">
        <v>538</v>
      </c>
      <c r="D36" s="1146"/>
      <c r="E36" s="1147"/>
      <c r="F36" s="36">
        <v>2.35</v>
      </c>
      <c r="G36" s="37">
        <v>4.3899999999999997</v>
      </c>
      <c r="H36" s="37">
        <v>5.53</v>
      </c>
      <c r="I36" s="37">
        <v>5.01</v>
      </c>
      <c r="J36" s="38">
        <v>1.52</v>
      </c>
      <c r="K36" s="22"/>
      <c r="L36" s="22"/>
      <c r="M36" s="22"/>
      <c r="N36" s="22"/>
      <c r="O36" s="22"/>
      <c r="P36" s="22"/>
    </row>
    <row r="37" spans="1:16" ht="39" customHeight="1" x14ac:dyDescent="0.2">
      <c r="A37" s="22"/>
      <c r="B37" s="35"/>
      <c r="C37" s="1145" t="s">
        <v>539</v>
      </c>
      <c r="D37" s="1146"/>
      <c r="E37" s="1147"/>
      <c r="F37" s="36" t="s">
        <v>490</v>
      </c>
      <c r="G37" s="37" t="s">
        <v>490</v>
      </c>
      <c r="H37" s="37" t="s">
        <v>490</v>
      </c>
      <c r="I37" s="37" t="s">
        <v>490</v>
      </c>
      <c r="J37" s="38">
        <v>0.65</v>
      </c>
      <c r="K37" s="22"/>
      <c r="L37" s="22"/>
      <c r="M37" s="22"/>
      <c r="N37" s="22"/>
      <c r="O37" s="22"/>
      <c r="P37" s="22"/>
    </row>
    <row r="38" spans="1:16" ht="39" customHeight="1" x14ac:dyDescent="0.2">
      <c r="A38" s="22"/>
      <c r="B38" s="35"/>
      <c r="C38" s="1145" t="s">
        <v>540</v>
      </c>
      <c r="D38" s="1146"/>
      <c r="E38" s="1147"/>
      <c r="F38" s="36">
        <v>1.2</v>
      </c>
      <c r="G38" s="37">
        <v>1.1399999999999999</v>
      </c>
      <c r="H38" s="37">
        <v>0.62</v>
      </c>
      <c r="I38" s="37">
        <v>0.34</v>
      </c>
      <c r="J38" s="38">
        <v>0.19</v>
      </c>
      <c r="K38" s="22"/>
      <c r="L38" s="22"/>
      <c r="M38" s="22"/>
      <c r="N38" s="22"/>
      <c r="O38" s="22"/>
      <c r="P38" s="22"/>
    </row>
    <row r="39" spans="1:16" ht="39" customHeight="1" x14ac:dyDescent="0.2">
      <c r="A39" s="22"/>
      <c r="B39" s="35"/>
      <c r="C39" s="1145" t="s">
        <v>541</v>
      </c>
      <c r="D39" s="1146"/>
      <c r="E39" s="1147"/>
      <c r="F39" s="36">
        <v>0.08</v>
      </c>
      <c r="G39" s="37">
        <v>0.09</v>
      </c>
      <c r="H39" s="37">
        <v>0.09</v>
      </c>
      <c r="I39" s="37">
        <v>0.28000000000000003</v>
      </c>
      <c r="J39" s="38">
        <v>0.14000000000000001</v>
      </c>
      <c r="K39" s="22"/>
      <c r="L39" s="22"/>
      <c r="M39" s="22"/>
      <c r="N39" s="22"/>
      <c r="O39" s="22"/>
      <c r="P39" s="22"/>
    </row>
    <row r="40" spans="1:16" ht="39" customHeight="1" x14ac:dyDescent="0.2">
      <c r="A40" s="22"/>
      <c r="B40" s="35"/>
      <c r="C40" s="1145" t="s">
        <v>542</v>
      </c>
      <c r="D40" s="1146"/>
      <c r="E40" s="1147"/>
      <c r="F40" s="36">
        <v>1.73</v>
      </c>
      <c r="G40" s="37">
        <v>3.14</v>
      </c>
      <c r="H40" s="37">
        <v>2.91</v>
      </c>
      <c r="I40" s="37">
        <v>2.5099999999999998</v>
      </c>
      <c r="J40" s="38">
        <v>0.09</v>
      </c>
      <c r="K40" s="22"/>
      <c r="L40" s="22"/>
      <c r="M40" s="22"/>
      <c r="N40" s="22"/>
      <c r="O40" s="22"/>
      <c r="P40" s="22"/>
    </row>
    <row r="41" spans="1:16" ht="39" customHeight="1" x14ac:dyDescent="0.2">
      <c r="A41" s="22"/>
      <c r="B41" s="35"/>
      <c r="C41" s="1145" t="s">
        <v>543</v>
      </c>
      <c r="D41" s="1146"/>
      <c r="E41" s="1147"/>
      <c r="F41" s="36">
        <v>0.01</v>
      </c>
      <c r="G41" s="37">
        <v>0</v>
      </c>
      <c r="H41" s="37">
        <v>0.01</v>
      </c>
      <c r="I41" s="37">
        <v>0.01</v>
      </c>
      <c r="J41" s="38">
        <v>0.01</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v>0.01</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ai384MlmDW2vCJx2IpqXTVglbTggCnUidMettQQXeaxk3wWB7UGV9h+yZzF7QAt3/byVBLxZwauXCeYMK5Qbg==" saltValue="bQD0ZS8uCBygWjtsp27H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4614</v>
      </c>
      <c r="L45" s="60">
        <v>3807</v>
      </c>
      <c r="M45" s="60">
        <v>3913</v>
      </c>
      <c r="N45" s="60">
        <v>3781</v>
      </c>
      <c r="O45" s="61">
        <v>3765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1960</v>
      </c>
      <c r="L48" s="64">
        <v>1581</v>
      </c>
      <c r="M48" s="64">
        <v>2010</v>
      </c>
      <c r="N48" s="64">
        <v>1470</v>
      </c>
      <c r="O48" s="65">
        <v>1439</v>
      </c>
      <c r="P48" s="48"/>
      <c r="Q48" s="48"/>
      <c r="R48" s="48"/>
      <c r="S48" s="48"/>
      <c r="T48" s="48"/>
      <c r="U48" s="48"/>
    </row>
    <row r="49" spans="1:21" ht="30.75" customHeight="1" x14ac:dyDescent="0.2">
      <c r="A49" s="48"/>
      <c r="B49" s="1155"/>
      <c r="C49" s="1156"/>
      <c r="D49" s="62"/>
      <c r="E49" s="1161" t="s">
        <v>14</v>
      </c>
      <c r="F49" s="1161"/>
      <c r="G49" s="1161"/>
      <c r="H49" s="1161"/>
      <c r="I49" s="1161"/>
      <c r="J49" s="1162"/>
      <c r="K49" s="63">
        <v>162</v>
      </c>
      <c r="L49" s="64">
        <v>217</v>
      </c>
      <c r="M49" s="64">
        <v>214</v>
      </c>
      <c r="N49" s="64">
        <v>195</v>
      </c>
      <c r="O49" s="65">
        <v>190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4738</v>
      </c>
      <c r="L52" s="64">
        <v>4726</v>
      </c>
      <c r="M52" s="64">
        <v>4797</v>
      </c>
      <c r="N52" s="64">
        <v>4691</v>
      </c>
      <c r="O52" s="65">
        <v>4691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1998</v>
      </c>
      <c r="L53" s="69">
        <v>879</v>
      </c>
      <c r="M53" s="69">
        <v>1340</v>
      </c>
      <c r="N53" s="69">
        <v>755</v>
      </c>
      <c r="O53" s="70">
        <v>703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551</v>
      </c>
      <c r="L58" s="84" t="s">
        <v>551</v>
      </c>
      <c r="M58" s="84" t="s">
        <v>551</v>
      </c>
      <c r="N58" s="84" t="s">
        <v>551</v>
      </c>
      <c r="O58" s="85" t="s">
        <v>551</v>
      </c>
    </row>
    <row r="59" spans="1:21" ht="31.5" customHeight="1" x14ac:dyDescent="0.2">
      <c r="B59" s="1171"/>
      <c r="C59" s="1172"/>
      <c r="D59" s="1178" t="s">
        <v>26</v>
      </c>
      <c r="E59" s="1179"/>
      <c r="F59" s="1179"/>
      <c r="G59" s="1179"/>
      <c r="H59" s="1179"/>
      <c r="I59" s="1179"/>
      <c r="J59" s="1180"/>
      <c r="K59" s="86" t="s">
        <v>551</v>
      </c>
      <c r="L59" s="87" t="s">
        <v>551</v>
      </c>
      <c r="M59" s="87" t="s">
        <v>551</v>
      </c>
      <c r="N59" s="87" t="s">
        <v>551</v>
      </c>
      <c r="O59" s="88" t="s">
        <v>551</v>
      </c>
    </row>
    <row r="60" spans="1:21" ht="31.5" customHeight="1" thickBot="1" x14ac:dyDescent="0.25">
      <c r="B60" s="1173"/>
      <c r="C60" s="1174"/>
      <c r="D60" s="1181" t="s">
        <v>27</v>
      </c>
      <c r="E60" s="1182"/>
      <c r="F60" s="1182"/>
      <c r="G60" s="1182"/>
      <c r="H60" s="1182"/>
      <c r="I60" s="1182"/>
      <c r="J60" s="1183"/>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93mu1g0Y7s50aAnuhNTcUfIjYP0e5QkS9ON4KPMArsOuiYT8en5vidBgMFuuRW5qVCadtQhhFJ8Hr8kN8jHLw==" saltValue="qcIuZUPpfuo8DdERLoDx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s="96" customFormat="1" ht="15" customHeight="1" x14ac:dyDescent="0.2"/>
    <row r="2" s="96" customFormat="1" ht="15" customHeight="1" x14ac:dyDescent="0.2"/>
    <row r="3" s="96" customFormat="1" ht="15" customHeight="1" x14ac:dyDescent="0.2"/>
    <row r="4" s="96" customFormat="1" ht="15" customHeight="1" x14ac:dyDescent="0.2"/>
    <row r="5" s="96" customFormat="1" ht="15" customHeight="1" x14ac:dyDescent="0.2"/>
    <row r="6" s="96" customFormat="1" ht="15" customHeight="1" x14ac:dyDescent="0.2"/>
    <row r="7" s="96" customFormat="1"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34330</v>
      </c>
      <c r="J41" s="356">
        <v>34533</v>
      </c>
      <c r="K41" s="356">
        <v>33738</v>
      </c>
      <c r="L41" s="356">
        <v>32756</v>
      </c>
      <c r="M41" s="357">
        <v>31475</v>
      </c>
    </row>
    <row r="42" spans="2:13" ht="27.75" customHeight="1" x14ac:dyDescent="0.2">
      <c r="B42" s="1186"/>
      <c r="C42" s="1187"/>
      <c r="D42" s="106"/>
      <c r="E42" s="1192" t="s">
        <v>32</v>
      </c>
      <c r="F42" s="1192"/>
      <c r="G42" s="1192"/>
      <c r="H42" s="1193"/>
      <c r="I42" s="358" t="s">
        <v>490</v>
      </c>
      <c r="J42" s="359" t="s">
        <v>490</v>
      </c>
      <c r="K42" s="359" t="s">
        <v>490</v>
      </c>
      <c r="L42" s="359" t="s">
        <v>490</v>
      </c>
      <c r="M42" s="360" t="s">
        <v>490</v>
      </c>
    </row>
    <row r="43" spans="2:13" ht="27.75" customHeight="1" x14ac:dyDescent="0.2">
      <c r="B43" s="1186"/>
      <c r="C43" s="1187"/>
      <c r="D43" s="106"/>
      <c r="E43" s="1192" t="s">
        <v>33</v>
      </c>
      <c r="F43" s="1192"/>
      <c r="G43" s="1192"/>
      <c r="H43" s="1193"/>
      <c r="I43" s="358">
        <v>18969</v>
      </c>
      <c r="J43" s="359">
        <v>18230</v>
      </c>
      <c r="K43" s="359">
        <v>16445</v>
      </c>
      <c r="L43" s="359">
        <v>15016</v>
      </c>
      <c r="M43" s="360">
        <v>13833</v>
      </c>
    </row>
    <row r="44" spans="2:13" ht="27.75" customHeight="1" x14ac:dyDescent="0.2">
      <c r="B44" s="1186"/>
      <c r="C44" s="1187"/>
      <c r="D44" s="106"/>
      <c r="E44" s="1192" t="s">
        <v>34</v>
      </c>
      <c r="F44" s="1192"/>
      <c r="G44" s="1192"/>
      <c r="H44" s="1193"/>
      <c r="I44" s="358">
        <v>2342</v>
      </c>
      <c r="J44" s="359">
        <v>2130</v>
      </c>
      <c r="K44" s="359">
        <v>1921</v>
      </c>
      <c r="L44" s="359">
        <v>1730</v>
      </c>
      <c r="M44" s="360">
        <v>1627</v>
      </c>
    </row>
    <row r="45" spans="2:13" ht="27.75" customHeight="1" x14ac:dyDescent="0.2">
      <c r="B45" s="1186"/>
      <c r="C45" s="1187"/>
      <c r="D45" s="106"/>
      <c r="E45" s="1192" t="s">
        <v>35</v>
      </c>
      <c r="F45" s="1192"/>
      <c r="G45" s="1192"/>
      <c r="H45" s="1193"/>
      <c r="I45" s="358">
        <v>3242</v>
      </c>
      <c r="J45" s="359">
        <v>3254</v>
      </c>
      <c r="K45" s="359">
        <v>3239</v>
      </c>
      <c r="L45" s="359">
        <v>3262</v>
      </c>
      <c r="M45" s="360">
        <v>3368</v>
      </c>
    </row>
    <row r="46" spans="2:13" ht="27.75" customHeight="1" x14ac:dyDescent="0.2">
      <c r="B46" s="1186"/>
      <c r="C46" s="1187"/>
      <c r="D46" s="107"/>
      <c r="E46" s="1192" t="s">
        <v>36</v>
      </c>
      <c r="F46" s="1192"/>
      <c r="G46" s="1192"/>
      <c r="H46" s="1193"/>
      <c r="I46" s="358" t="s">
        <v>490</v>
      </c>
      <c r="J46" s="359" t="s">
        <v>490</v>
      </c>
      <c r="K46" s="359" t="s">
        <v>490</v>
      </c>
      <c r="L46" s="359" t="s">
        <v>490</v>
      </c>
      <c r="M46" s="360" t="s">
        <v>490</v>
      </c>
    </row>
    <row r="47" spans="2:13" ht="27.75" customHeight="1" x14ac:dyDescent="0.2">
      <c r="B47" s="1186"/>
      <c r="C47" s="1187"/>
      <c r="D47" s="108"/>
      <c r="E47" s="1194" t="s">
        <v>37</v>
      </c>
      <c r="F47" s="1195"/>
      <c r="G47" s="1195"/>
      <c r="H47" s="1196"/>
      <c r="I47" s="358" t="s">
        <v>490</v>
      </c>
      <c r="J47" s="359" t="s">
        <v>490</v>
      </c>
      <c r="K47" s="359" t="s">
        <v>490</v>
      </c>
      <c r="L47" s="359" t="s">
        <v>490</v>
      </c>
      <c r="M47" s="360" t="s">
        <v>490</v>
      </c>
    </row>
    <row r="48" spans="2:13" ht="27.75" customHeight="1" x14ac:dyDescent="0.2">
      <c r="B48" s="1186"/>
      <c r="C48" s="1187"/>
      <c r="D48" s="106"/>
      <c r="E48" s="1192" t="s">
        <v>38</v>
      </c>
      <c r="F48" s="1192"/>
      <c r="G48" s="1192"/>
      <c r="H48" s="1193"/>
      <c r="I48" s="358" t="s">
        <v>490</v>
      </c>
      <c r="J48" s="359" t="s">
        <v>490</v>
      </c>
      <c r="K48" s="359" t="s">
        <v>490</v>
      </c>
      <c r="L48" s="359" t="s">
        <v>490</v>
      </c>
      <c r="M48" s="360" t="s">
        <v>490</v>
      </c>
    </row>
    <row r="49" spans="2:13" ht="27.75" customHeight="1" x14ac:dyDescent="0.2">
      <c r="B49" s="1188"/>
      <c r="C49" s="1189"/>
      <c r="D49" s="106"/>
      <c r="E49" s="1192" t="s">
        <v>39</v>
      </c>
      <c r="F49" s="1192"/>
      <c r="G49" s="1192"/>
      <c r="H49" s="1193"/>
      <c r="I49" s="358" t="s">
        <v>490</v>
      </c>
      <c r="J49" s="359" t="s">
        <v>490</v>
      </c>
      <c r="K49" s="359" t="s">
        <v>490</v>
      </c>
      <c r="L49" s="359" t="s">
        <v>490</v>
      </c>
      <c r="M49" s="360" t="s">
        <v>490</v>
      </c>
    </row>
    <row r="50" spans="2:13" ht="27.75" customHeight="1" x14ac:dyDescent="0.2">
      <c r="B50" s="1197" t="s">
        <v>40</v>
      </c>
      <c r="C50" s="1198"/>
      <c r="D50" s="109"/>
      <c r="E50" s="1192" t="s">
        <v>41</v>
      </c>
      <c r="F50" s="1192"/>
      <c r="G50" s="1192"/>
      <c r="H50" s="1193"/>
      <c r="I50" s="358">
        <v>16710</v>
      </c>
      <c r="J50" s="359">
        <v>17396</v>
      </c>
      <c r="K50" s="359">
        <v>18791</v>
      </c>
      <c r="L50" s="359">
        <v>20332</v>
      </c>
      <c r="M50" s="360">
        <v>20998</v>
      </c>
    </row>
    <row r="51" spans="2:13" ht="27.75" customHeight="1" x14ac:dyDescent="0.2">
      <c r="B51" s="1186"/>
      <c r="C51" s="1187"/>
      <c r="D51" s="106"/>
      <c r="E51" s="1192" t="s">
        <v>42</v>
      </c>
      <c r="F51" s="1192"/>
      <c r="G51" s="1192"/>
      <c r="H51" s="1193"/>
      <c r="I51" s="358">
        <v>8644</v>
      </c>
      <c r="J51" s="359">
        <v>8844</v>
      </c>
      <c r="K51" s="359">
        <v>8222</v>
      </c>
      <c r="L51" s="359">
        <v>8800</v>
      </c>
      <c r="M51" s="360">
        <v>8346</v>
      </c>
    </row>
    <row r="52" spans="2:13" ht="27.75" customHeight="1" x14ac:dyDescent="0.2">
      <c r="B52" s="1188"/>
      <c r="C52" s="1189"/>
      <c r="D52" s="106"/>
      <c r="E52" s="1192" t="s">
        <v>43</v>
      </c>
      <c r="F52" s="1192"/>
      <c r="G52" s="1192"/>
      <c r="H52" s="1193"/>
      <c r="I52" s="358">
        <v>40301</v>
      </c>
      <c r="J52" s="359">
        <v>39723</v>
      </c>
      <c r="K52" s="359">
        <v>38846</v>
      </c>
      <c r="L52" s="359">
        <v>37328</v>
      </c>
      <c r="M52" s="360">
        <v>35654</v>
      </c>
    </row>
    <row r="53" spans="2:13" ht="27.75" customHeight="1" thickBot="1" x14ac:dyDescent="0.25">
      <c r="B53" s="1199" t="s">
        <v>19</v>
      </c>
      <c r="C53" s="1200"/>
      <c r="D53" s="110"/>
      <c r="E53" s="1201" t="s">
        <v>44</v>
      </c>
      <c r="F53" s="1201"/>
      <c r="G53" s="1201"/>
      <c r="H53" s="1202"/>
      <c r="I53" s="361">
        <v>-6771</v>
      </c>
      <c r="J53" s="362">
        <v>-7815</v>
      </c>
      <c r="K53" s="362">
        <v>-10517</v>
      </c>
      <c r="L53" s="362">
        <v>-13696</v>
      </c>
      <c r="M53" s="363">
        <v>-14695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pzcGrExlvn138QyOuY1xa1rVWS/lhZVYbj0Ts0W/kiaEGn5hwCxjnpferAvASsdchKztGEq1s3nd8iduASsmw==" saltValue="/PuzKD2ij6SbXtQX2DoC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4956</v>
      </c>
      <c r="G55" s="122">
        <v>4963</v>
      </c>
      <c r="H55" s="123">
        <v>5100</v>
      </c>
    </row>
    <row r="56" spans="2:8" ht="52.5" customHeight="1" x14ac:dyDescent="0.2">
      <c r="B56" s="124"/>
      <c r="C56" s="1213" t="s">
        <v>47</v>
      </c>
      <c r="D56" s="1213"/>
      <c r="E56" s="1214"/>
      <c r="F56" s="125">
        <v>39</v>
      </c>
      <c r="G56" s="125">
        <v>27</v>
      </c>
      <c r="H56" s="126">
        <v>142</v>
      </c>
    </row>
    <row r="57" spans="2:8" ht="53.25" customHeight="1" x14ac:dyDescent="0.2">
      <c r="B57" s="124"/>
      <c r="C57" s="1215" t="s">
        <v>48</v>
      </c>
      <c r="D57" s="1215"/>
      <c r="E57" s="1216"/>
      <c r="F57" s="127">
        <v>13448</v>
      </c>
      <c r="G57" s="127">
        <v>14994</v>
      </c>
      <c r="H57" s="128">
        <v>15407</v>
      </c>
    </row>
    <row r="58" spans="2:8" ht="45.75" customHeight="1" x14ac:dyDescent="0.2">
      <c r="B58" s="129"/>
      <c r="C58" s="1203" t="s">
        <v>565</v>
      </c>
      <c r="D58" s="1204"/>
      <c r="E58" s="1205"/>
      <c r="F58" s="130">
        <v>2743</v>
      </c>
      <c r="G58" s="130">
        <v>3881</v>
      </c>
      <c r="H58" s="131">
        <v>3833</v>
      </c>
    </row>
    <row r="59" spans="2:8" ht="45.75" customHeight="1" x14ac:dyDescent="0.2">
      <c r="B59" s="129"/>
      <c r="C59" s="1203" t="s">
        <v>564</v>
      </c>
      <c r="D59" s="1204"/>
      <c r="E59" s="1205"/>
      <c r="F59" s="130">
        <v>3573</v>
      </c>
      <c r="G59" s="130">
        <v>3519</v>
      </c>
      <c r="H59" s="131">
        <v>3762</v>
      </c>
    </row>
    <row r="60" spans="2:8" ht="45.75" customHeight="1" x14ac:dyDescent="0.2">
      <c r="B60" s="129"/>
      <c r="C60" s="1203" t="s">
        <v>566</v>
      </c>
      <c r="D60" s="1204"/>
      <c r="E60" s="1205"/>
      <c r="F60" s="130">
        <v>2001</v>
      </c>
      <c r="G60" s="130">
        <v>2001</v>
      </c>
      <c r="H60" s="131">
        <v>2001</v>
      </c>
    </row>
    <row r="61" spans="2:8" ht="45.75" customHeight="1" x14ac:dyDescent="0.2">
      <c r="B61" s="129"/>
      <c r="C61" s="1203" t="s">
        <v>567</v>
      </c>
      <c r="D61" s="1204"/>
      <c r="E61" s="1205"/>
      <c r="F61" s="130">
        <v>1500</v>
      </c>
      <c r="G61" s="130">
        <v>2070</v>
      </c>
      <c r="H61" s="131">
        <v>1968</v>
      </c>
    </row>
    <row r="62" spans="2:8" ht="45.75" customHeight="1" thickBot="1" x14ac:dyDescent="0.25">
      <c r="B62" s="132"/>
      <c r="C62" s="1206" t="s">
        <v>568</v>
      </c>
      <c r="D62" s="1207"/>
      <c r="E62" s="1208"/>
      <c r="F62" s="133">
        <v>896</v>
      </c>
      <c r="G62" s="133">
        <v>896</v>
      </c>
      <c r="H62" s="134">
        <v>1127</v>
      </c>
    </row>
    <row r="63" spans="2:8" ht="52.5" customHeight="1" thickBot="1" x14ac:dyDescent="0.25">
      <c r="B63" s="135"/>
      <c r="C63" s="1209" t="s">
        <v>49</v>
      </c>
      <c r="D63" s="1209"/>
      <c r="E63" s="1210"/>
      <c r="F63" s="136">
        <v>18443</v>
      </c>
      <c r="G63" s="136">
        <v>19984</v>
      </c>
      <c r="H63" s="137">
        <v>20650</v>
      </c>
    </row>
    <row r="64" spans="2:8" ht="13.2" x14ac:dyDescent="0.2"/>
  </sheetData>
  <sheetProtection algorithmName="SHA-512" hashValue="cEuBxzrehxos1zCFvIUHoOrBYPy2eCxlzSt4sgPw12w6C+veF6X7r81DbOwT9H/WXyioeYksbpAS+MUw9dHt1w==" saltValue="GPRji6jrI0HS+A9vNmcP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36112</v>
      </c>
      <c r="E3" s="156"/>
      <c r="F3" s="157">
        <v>66343</v>
      </c>
      <c r="G3" s="158"/>
      <c r="H3" s="159"/>
    </row>
    <row r="4" spans="1:8" x14ac:dyDescent="0.2">
      <c r="A4" s="160"/>
      <c r="B4" s="161"/>
      <c r="C4" s="162"/>
      <c r="D4" s="163">
        <v>20304</v>
      </c>
      <c r="E4" s="164"/>
      <c r="F4" s="165">
        <v>34529</v>
      </c>
      <c r="G4" s="166"/>
      <c r="H4" s="167"/>
    </row>
    <row r="5" spans="1:8" x14ac:dyDescent="0.2">
      <c r="A5" s="148" t="s">
        <v>522</v>
      </c>
      <c r="B5" s="153"/>
      <c r="C5" s="154"/>
      <c r="D5" s="155">
        <v>39095</v>
      </c>
      <c r="E5" s="156"/>
      <c r="F5" s="157">
        <v>56416</v>
      </c>
      <c r="G5" s="158"/>
      <c r="H5" s="159"/>
    </row>
    <row r="6" spans="1:8" x14ac:dyDescent="0.2">
      <c r="A6" s="160"/>
      <c r="B6" s="161"/>
      <c r="C6" s="162"/>
      <c r="D6" s="163">
        <v>20337</v>
      </c>
      <c r="E6" s="164"/>
      <c r="F6" s="165">
        <v>32623</v>
      </c>
      <c r="G6" s="166"/>
      <c r="H6" s="167"/>
    </row>
    <row r="7" spans="1:8" x14ac:dyDescent="0.2">
      <c r="A7" s="148" t="s">
        <v>523</v>
      </c>
      <c r="B7" s="153"/>
      <c r="C7" s="154"/>
      <c r="D7" s="155">
        <v>27640</v>
      </c>
      <c r="E7" s="156"/>
      <c r="F7" s="157">
        <v>43955</v>
      </c>
      <c r="G7" s="158"/>
      <c r="H7" s="159"/>
    </row>
    <row r="8" spans="1:8" x14ac:dyDescent="0.2">
      <c r="A8" s="160"/>
      <c r="B8" s="161"/>
      <c r="C8" s="162"/>
      <c r="D8" s="163">
        <v>16461</v>
      </c>
      <c r="E8" s="164"/>
      <c r="F8" s="165">
        <v>21318</v>
      </c>
      <c r="G8" s="166"/>
      <c r="H8" s="167"/>
    </row>
    <row r="9" spans="1:8" x14ac:dyDescent="0.2">
      <c r="A9" s="148" t="s">
        <v>524</v>
      </c>
      <c r="B9" s="153"/>
      <c r="C9" s="154"/>
      <c r="D9" s="155">
        <v>33571</v>
      </c>
      <c r="E9" s="156"/>
      <c r="F9" s="157">
        <v>41921</v>
      </c>
      <c r="G9" s="158"/>
      <c r="H9" s="159"/>
    </row>
    <row r="10" spans="1:8" x14ac:dyDescent="0.2">
      <c r="A10" s="160"/>
      <c r="B10" s="161"/>
      <c r="C10" s="162"/>
      <c r="D10" s="163">
        <v>17677</v>
      </c>
      <c r="E10" s="164"/>
      <c r="F10" s="165">
        <v>21655</v>
      </c>
      <c r="G10" s="166"/>
      <c r="H10" s="167"/>
    </row>
    <row r="11" spans="1:8" x14ac:dyDescent="0.2">
      <c r="A11" s="148" t="s">
        <v>525</v>
      </c>
      <c r="B11" s="153"/>
      <c r="C11" s="154"/>
      <c r="D11" s="155">
        <v>36280</v>
      </c>
      <c r="E11" s="156"/>
      <c r="F11" s="157">
        <v>44585</v>
      </c>
      <c r="G11" s="158"/>
      <c r="H11" s="159"/>
    </row>
    <row r="12" spans="1:8" x14ac:dyDescent="0.2">
      <c r="A12" s="160"/>
      <c r="B12" s="161"/>
      <c r="C12" s="168"/>
      <c r="D12" s="163">
        <v>21924</v>
      </c>
      <c r="E12" s="164"/>
      <c r="F12" s="165">
        <v>23077</v>
      </c>
      <c r="G12" s="166"/>
      <c r="H12" s="167"/>
    </row>
    <row r="13" spans="1:8" x14ac:dyDescent="0.2">
      <c r="A13" s="148"/>
      <c r="B13" s="153"/>
      <c r="C13" s="169"/>
      <c r="D13" s="170">
        <v>34540</v>
      </c>
      <c r="E13" s="171"/>
      <c r="F13" s="172">
        <v>50644</v>
      </c>
      <c r="G13" s="173"/>
      <c r="H13" s="159"/>
    </row>
    <row r="14" spans="1:8" x14ac:dyDescent="0.2">
      <c r="A14" s="160"/>
      <c r="B14" s="161"/>
      <c r="C14" s="162"/>
      <c r="D14" s="163">
        <v>19341</v>
      </c>
      <c r="E14" s="164"/>
      <c r="F14" s="165">
        <v>26640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2.37</v>
      </c>
      <c r="C19" s="174">
        <f>ROUND(VALUE(SUBSTITUTE(実質収支比率等に係る経年分析!G$48,"▲","-")),2)</f>
        <v>4.3899999999999997</v>
      </c>
      <c r="D19" s="174">
        <f>ROUND(VALUE(SUBSTITUTE(実質収支比率等に係る経年分析!H$48,"▲","-")),2)</f>
        <v>5.54</v>
      </c>
      <c r="E19" s="174">
        <f>ROUND(VALUE(SUBSTITUTE(実質収支比率等に係る経年分析!I$48,"▲","-")),2)</f>
        <v>5.03</v>
      </c>
      <c r="F19" s="174">
        <f>ROUND(VALUE(SUBSTITUTE(実質収支比率等に係る経年分析!J$48,"▲","-")),2)</f>
        <v>2.1800000000000002</v>
      </c>
    </row>
    <row r="20" spans="1:11" x14ac:dyDescent="0.2">
      <c r="A20" s="174" t="s">
        <v>53</v>
      </c>
      <c r="B20" s="174">
        <f>ROUND(VALUE(SUBSTITUTE(実質収支比率等に係る経年分析!F$47,"▲","-")),2)</f>
        <v>18.28</v>
      </c>
      <c r="C20" s="174">
        <f>ROUND(VALUE(SUBSTITUTE(実質収支比率等に係る経年分析!G$47,"▲","-")),2)</f>
        <v>19.05</v>
      </c>
      <c r="D20" s="174">
        <f>ROUND(VALUE(SUBSTITUTE(実質収支比率等に係る経年分析!H$47,"▲","-")),2)</f>
        <v>19.23</v>
      </c>
      <c r="E20" s="174">
        <f>ROUND(VALUE(SUBSTITUTE(実質収支比率等に係る経年分析!I$47,"▲","-")),2)</f>
        <v>19.7</v>
      </c>
      <c r="F20" s="174">
        <f>ROUND(VALUE(SUBSTITUTE(実質収支比率等に係る経年分析!J$47,"▲","-")),2)</f>
        <v>19.8</v>
      </c>
    </row>
    <row r="21" spans="1:11" x14ac:dyDescent="0.2">
      <c r="A21" s="174" t="s">
        <v>54</v>
      </c>
      <c r="B21" s="174">
        <f>IF(ISNUMBER(VALUE(SUBSTITUTE(実質収支比率等に係る経年分析!F$49,"▲","-"))),ROUND(VALUE(SUBSTITUTE(実質収支比率等に係る経年分析!F$49,"▲","-")),2),NA())</f>
        <v>-2.39</v>
      </c>
      <c r="C21" s="174">
        <f>IF(ISNUMBER(VALUE(SUBSTITUTE(実質収支比率等に係る経年分析!G$49,"▲","-"))),ROUND(VALUE(SUBSTITUTE(実質収支比率等に係る経年分析!G$49,"▲","-")),2),NA())</f>
        <v>3.25</v>
      </c>
      <c r="D21" s="174">
        <f>IF(ISNUMBER(VALUE(SUBSTITUTE(実質収支比率等に係る経年分析!H$49,"▲","-"))),ROUND(VALUE(SUBSTITUTE(実質収支比率等に係る経年分析!H$49,"▲","-")),2),NA())</f>
        <v>2.2599999999999998</v>
      </c>
      <c r="E21" s="174">
        <f>IF(ISNUMBER(VALUE(SUBSTITUTE(実質収支比率等に係る経年分析!I$49,"▲","-"))),ROUND(VALUE(SUBSTITUTE(実質収支比率等に係る経年分析!I$49,"▲","-")),2),NA())</f>
        <v>-0.62</v>
      </c>
      <c r="F21" s="174">
        <f>IF(ISNUMBER(VALUE(SUBSTITUTE(実質収支比率等に係る経年分析!J$49,"▲","-"))),ROUND(VALUE(SUBSTITUTE(実質収支比率等に係る経年分析!J$49,"▲","-")),2),NA())</f>
        <v>-2.0299999999999998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火災共済事業特別会計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1.73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3.14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2.91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2.5099999999999998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1.1399999999999999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2">
      <c r="A33" s="175" t="str">
        <f>IF(連結実質赤字比率に係る赤字・黒字の構成分析!C$37="",NA(),連結実質赤字比率に係る赤字・黒字の構成分析!C$37)</f>
        <v>移管市営住宅事業特別会計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4.3899999999999997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4738</v>
      </c>
      <c r="E42" s="176"/>
      <c r="F42" s="176"/>
      <c r="G42" s="176">
        <f>'実質公債費比率（分子）の構造'!L$52</f>
        <v>4726</v>
      </c>
      <c r="H42" s="176"/>
      <c r="I42" s="176"/>
      <c r="J42" s="176">
        <f>'実質公債費比率（分子）の構造'!M$52</f>
        <v>4797</v>
      </c>
      <c r="K42" s="176"/>
      <c r="L42" s="176"/>
      <c r="M42" s="176">
        <f>'実質公債費比率（分子）の構造'!N$52</f>
        <v>4691</v>
      </c>
      <c r="N42" s="176"/>
      <c r="O42" s="176"/>
      <c r="P42" s="176">
        <f>'実質公債費比率（分子）の構造'!O$52</f>
        <v>4691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162</v>
      </c>
      <c r="C45" s="176"/>
      <c r="D45" s="176"/>
      <c r="E45" s="176">
        <f>'実質公債費比率（分子）の構造'!L$49</f>
        <v>217</v>
      </c>
      <c r="F45" s="176"/>
      <c r="G45" s="176"/>
      <c r="H45" s="176">
        <f>'実質公債費比率（分子）の構造'!M$49</f>
        <v>214</v>
      </c>
      <c r="I45" s="176"/>
      <c r="J45" s="176"/>
      <c r="K45" s="176">
        <f>'実質公債費比率（分子）の構造'!N$49</f>
        <v>195</v>
      </c>
      <c r="L45" s="176"/>
      <c r="M45" s="176"/>
      <c r="N45" s="176">
        <f>'実質公債費比率（分子）の構造'!O$49</f>
        <v>190</v>
      </c>
      <c r="O45" s="176"/>
      <c r="P45" s="176"/>
    </row>
    <row r="46" spans="1:16" x14ac:dyDescent="0.2">
      <c r="A46" s="176" t="s">
        <v>64</v>
      </c>
      <c r="B46" s="176">
        <f>'実質公債費比率（分子）の構造'!K$48</f>
        <v>1960</v>
      </c>
      <c r="C46" s="176"/>
      <c r="D46" s="176"/>
      <c r="E46" s="176">
        <f>'実質公債費比率（分子）の構造'!L$48</f>
        <v>1581</v>
      </c>
      <c r="F46" s="176"/>
      <c r="G46" s="176"/>
      <c r="H46" s="176">
        <f>'実質公債費比率（分子）の構造'!M$48</f>
        <v>2010</v>
      </c>
      <c r="I46" s="176"/>
      <c r="J46" s="176"/>
      <c r="K46" s="176">
        <f>'実質公債費比率（分子）の構造'!N$48</f>
        <v>1470</v>
      </c>
      <c r="L46" s="176"/>
      <c r="M46" s="176"/>
      <c r="N46" s="176">
        <f>'実質公債費比率（分子）の構造'!O$48</f>
        <v>1439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4614</v>
      </c>
      <c r="C49" s="176"/>
      <c r="D49" s="176"/>
      <c r="E49" s="176">
        <f>'実質公債費比率（分子）の構造'!L$45</f>
        <v>3807</v>
      </c>
      <c r="F49" s="176"/>
      <c r="G49" s="176"/>
      <c r="H49" s="176">
        <f>'実質公債費比率（分子）の構造'!M$45</f>
        <v>3913</v>
      </c>
      <c r="I49" s="176"/>
      <c r="J49" s="176"/>
      <c r="K49" s="176">
        <f>'実質公債費比率（分子）の構造'!N$45</f>
        <v>3781</v>
      </c>
      <c r="L49" s="176"/>
      <c r="M49" s="176"/>
      <c r="N49" s="176">
        <f>'実質公債費比率（分子）の構造'!O$45</f>
        <v>3765</v>
      </c>
      <c r="O49" s="176"/>
      <c r="P49" s="176"/>
    </row>
    <row r="50" spans="1:16" x14ac:dyDescent="0.2">
      <c r="A50" s="176" t="s">
        <v>67</v>
      </c>
      <c r="B50" s="176" t="e">
        <f>NA()</f>
        <v>#N/A</v>
      </c>
      <c r="C50" s="176">
        <f>IF(ISNUMBER('実質公債費比率（分子）の構造'!K$53),'実質公債費比率（分子）の構造'!K$53,NA())</f>
        <v>1998</v>
      </c>
      <c r="D50" s="176" t="e">
        <f>NA()</f>
        <v>#N/A</v>
      </c>
      <c r="E50" s="176" t="e">
        <f>NA()</f>
        <v>#N/A</v>
      </c>
      <c r="F50" s="176">
        <f>IF(ISNUMBER('実質公債費比率（分子）の構造'!L$53),'実質公債費比率（分子）の構造'!L$53,NA())</f>
        <v>879</v>
      </c>
      <c r="G50" s="176" t="e">
        <f>NA()</f>
        <v>#N/A</v>
      </c>
      <c r="H50" s="176" t="e">
        <f>NA()</f>
        <v>#N/A</v>
      </c>
      <c r="I50" s="176">
        <f>IF(ISNUMBER('実質公債費比率（分子）の構造'!M$53),'実質公債費比率（分子）の構造'!M$53,NA())</f>
        <v>1340</v>
      </c>
      <c r="J50" s="176" t="e">
        <f>NA()</f>
        <v>#N/A</v>
      </c>
      <c r="K50" s="176" t="e">
        <f>NA()</f>
        <v>#N/A</v>
      </c>
      <c r="L50" s="176">
        <f>IF(ISNUMBER('実質公債費比率（分子）の構造'!N$53),'実質公債費比率（分子）の構造'!N$53,NA())</f>
        <v>755</v>
      </c>
      <c r="M50" s="176" t="e">
        <f>NA()</f>
        <v>#N/A</v>
      </c>
      <c r="N50" s="176" t="e">
        <f>NA()</f>
        <v>#N/A</v>
      </c>
      <c r="O50" s="176">
        <f>IF(ISNUMBER('実質公債費比率（分子）の構造'!O$53),'実質公債費比率（分子）の構造'!O$53,NA())</f>
        <v>703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40301</v>
      </c>
      <c r="E56" s="175"/>
      <c r="F56" s="175"/>
      <c r="G56" s="175">
        <f>'将来負担比率（分子）の構造'!J$52</f>
        <v>39723</v>
      </c>
      <c r="H56" s="175"/>
      <c r="I56" s="175"/>
      <c r="J56" s="175">
        <f>'将来負担比率（分子）の構造'!K$52</f>
        <v>38846</v>
      </c>
      <c r="K56" s="175"/>
      <c r="L56" s="175"/>
      <c r="M56" s="175">
        <f>'将来負担比率（分子）の構造'!L$52</f>
        <v>37328</v>
      </c>
      <c r="N56" s="175"/>
      <c r="O56" s="175"/>
      <c r="P56" s="175">
        <f>'将来負担比率（分子）の構造'!M$52</f>
        <v>35654</v>
      </c>
    </row>
    <row r="57" spans="1:16" x14ac:dyDescent="0.2">
      <c r="A57" s="175" t="s">
        <v>42</v>
      </c>
      <c r="B57" s="175"/>
      <c r="C57" s="175"/>
      <c r="D57" s="175">
        <f>'将来負担比率（分子）の構造'!I$51</f>
        <v>8644</v>
      </c>
      <c r="E57" s="175"/>
      <c r="F57" s="175"/>
      <c r="G57" s="175">
        <f>'将来負担比率（分子）の構造'!J$51</f>
        <v>8844</v>
      </c>
      <c r="H57" s="175"/>
      <c r="I57" s="175"/>
      <c r="J57" s="175">
        <f>'将来負担比率（分子）の構造'!K$51</f>
        <v>8222</v>
      </c>
      <c r="K57" s="175"/>
      <c r="L57" s="175"/>
      <c r="M57" s="175">
        <f>'将来負担比率（分子）の構造'!L$51</f>
        <v>8800</v>
      </c>
      <c r="N57" s="175"/>
      <c r="O57" s="175"/>
      <c r="P57" s="175">
        <f>'将来負担比率（分子）の構造'!M$51</f>
        <v>8346</v>
      </c>
    </row>
    <row r="58" spans="1:16" x14ac:dyDescent="0.2">
      <c r="A58" s="175" t="s">
        <v>41</v>
      </c>
      <c r="B58" s="175"/>
      <c r="C58" s="175"/>
      <c r="D58" s="175">
        <f>'将来負担比率（分子）の構造'!I$50</f>
        <v>16710</v>
      </c>
      <c r="E58" s="175"/>
      <c r="F58" s="175"/>
      <c r="G58" s="175">
        <f>'将来負担比率（分子）の構造'!J$50</f>
        <v>17396</v>
      </c>
      <c r="H58" s="175"/>
      <c r="I58" s="175"/>
      <c r="J58" s="175">
        <f>'将来負担比率（分子）の構造'!K$50</f>
        <v>18791</v>
      </c>
      <c r="K58" s="175"/>
      <c r="L58" s="175"/>
      <c r="M58" s="175">
        <f>'将来負担比率（分子）の構造'!L$50</f>
        <v>20332</v>
      </c>
      <c r="N58" s="175"/>
      <c r="O58" s="175"/>
      <c r="P58" s="175">
        <f>'将来負担比率（分子）の構造'!M$50</f>
        <v>20998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3242</v>
      </c>
      <c r="C62" s="175"/>
      <c r="D62" s="175"/>
      <c r="E62" s="175">
        <f>'将来負担比率（分子）の構造'!J$45</f>
        <v>3254</v>
      </c>
      <c r="F62" s="175"/>
      <c r="G62" s="175"/>
      <c r="H62" s="175">
        <f>'将来負担比率（分子）の構造'!K$45</f>
        <v>3239</v>
      </c>
      <c r="I62" s="175"/>
      <c r="J62" s="175"/>
      <c r="K62" s="175">
        <f>'将来負担比率（分子）の構造'!L$45</f>
        <v>3262</v>
      </c>
      <c r="L62" s="175"/>
      <c r="M62" s="175"/>
      <c r="N62" s="175">
        <f>'将来負担比率（分子）の構造'!M$45</f>
        <v>3368</v>
      </c>
      <c r="O62" s="175"/>
      <c r="P62" s="175"/>
    </row>
    <row r="63" spans="1:16" x14ac:dyDescent="0.2">
      <c r="A63" s="175" t="s">
        <v>34</v>
      </c>
      <c r="B63" s="175">
        <f>'将来負担比率（分子）の構造'!I$44</f>
        <v>2342</v>
      </c>
      <c r="C63" s="175"/>
      <c r="D63" s="175"/>
      <c r="E63" s="175">
        <f>'将来負担比率（分子）の構造'!J$44</f>
        <v>2130</v>
      </c>
      <c r="F63" s="175"/>
      <c r="G63" s="175"/>
      <c r="H63" s="175">
        <f>'将来負担比率（分子）の構造'!K$44</f>
        <v>1921</v>
      </c>
      <c r="I63" s="175"/>
      <c r="J63" s="175"/>
      <c r="K63" s="175">
        <f>'将来負担比率（分子）の構造'!L$44</f>
        <v>1730</v>
      </c>
      <c r="L63" s="175"/>
      <c r="M63" s="175"/>
      <c r="N63" s="175">
        <f>'将来負担比率（分子）の構造'!M$44</f>
        <v>1627</v>
      </c>
      <c r="O63" s="175"/>
      <c r="P63" s="175"/>
    </row>
    <row r="64" spans="1:16" x14ac:dyDescent="0.2">
      <c r="A64" s="175" t="s">
        <v>33</v>
      </c>
      <c r="B64" s="175">
        <f>'将来負担比率（分子）の構造'!I$43</f>
        <v>18969</v>
      </c>
      <c r="C64" s="175"/>
      <c r="D64" s="175"/>
      <c r="E64" s="175">
        <f>'将来負担比率（分子）の構造'!J$43</f>
        <v>18230</v>
      </c>
      <c r="F64" s="175"/>
      <c r="G64" s="175"/>
      <c r="H64" s="175">
        <f>'将来負担比率（分子）の構造'!K$43</f>
        <v>16445</v>
      </c>
      <c r="I64" s="175"/>
      <c r="J64" s="175"/>
      <c r="K64" s="175">
        <f>'将来負担比率（分子）の構造'!L$43</f>
        <v>15016</v>
      </c>
      <c r="L64" s="175"/>
      <c r="M64" s="175"/>
      <c r="N64" s="175">
        <f>'将来負担比率（分子）の構造'!M$43</f>
        <v>13833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34330</v>
      </c>
      <c r="C66" s="175"/>
      <c r="D66" s="175"/>
      <c r="E66" s="175">
        <f>'将来負担比率（分子）の構造'!J$41</f>
        <v>34533</v>
      </c>
      <c r="F66" s="175"/>
      <c r="G66" s="175"/>
      <c r="H66" s="175">
        <f>'将来負担比率（分子）の構造'!K$41</f>
        <v>33738</v>
      </c>
      <c r="I66" s="175"/>
      <c r="J66" s="175"/>
      <c r="K66" s="175">
        <f>'将来負担比率（分子）の構造'!L$41</f>
        <v>32756</v>
      </c>
      <c r="L66" s="175"/>
      <c r="M66" s="175"/>
      <c r="N66" s="175">
        <f>'将来負担比率（分子）の構造'!M$41</f>
        <v>31475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4956</v>
      </c>
      <c r="C72" s="179">
        <f>基金残高に係る経年分析!G55</f>
        <v>4963</v>
      </c>
      <c r="D72" s="179">
        <f>基金残高に係る経年分析!H55</f>
        <v>5100</v>
      </c>
    </row>
    <row r="73" spans="1:16" x14ac:dyDescent="0.2">
      <c r="A73" s="178" t="s">
        <v>74</v>
      </c>
      <c r="B73" s="179">
        <f>基金残高に係る経年分析!F56</f>
        <v>39</v>
      </c>
      <c r="C73" s="179">
        <f>基金残高に係る経年分析!G56</f>
        <v>27</v>
      </c>
      <c r="D73" s="179">
        <f>基金残高に係る経年分析!H56</f>
        <v>142</v>
      </c>
    </row>
    <row r="74" spans="1:16" x14ac:dyDescent="0.2">
      <c r="A74" s="178" t="s">
        <v>75</v>
      </c>
      <c r="B74" s="179">
        <f>基金残高に係る経年分析!F57</f>
        <v>13448</v>
      </c>
      <c r="C74" s="179">
        <f>基金残高に係る経年分析!G57</f>
        <v>14994</v>
      </c>
      <c r="D74" s="179">
        <f>基金残高に係る経年分析!H57</f>
        <v>15407</v>
      </c>
    </row>
  </sheetData>
  <sheetProtection algorithmName="SHA-512" hashValue="YJoUMmBq4/62XKfnjsYU6SChenrSOJVjzkW9S8v7L3QSxJMwNCDn7YgiL4rd5q9sAHqb7SDlR5fHrBplVhNu9Q==" saltValue="3DPzmBg6LjhOWjQrb1lI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16952033</v>
      </c>
      <c r="S5" s="613"/>
      <c r="T5" s="613"/>
      <c r="U5" s="613"/>
      <c r="V5" s="613"/>
      <c r="W5" s="613"/>
      <c r="X5" s="613"/>
      <c r="Y5" s="614"/>
      <c r="Z5" s="615">
        <v>31.5</v>
      </c>
      <c r="AA5" s="615"/>
      <c r="AB5" s="615"/>
      <c r="AC5" s="615"/>
      <c r="AD5" s="616">
        <v>15429664</v>
      </c>
      <c r="AE5" s="616"/>
      <c r="AF5" s="616"/>
      <c r="AG5" s="616"/>
      <c r="AH5" s="616"/>
      <c r="AI5" s="616"/>
      <c r="AJ5" s="616"/>
      <c r="AK5" s="616"/>
      <c r="AL5" s="617">
        <v>59.5</v>
      </c>
      <c r="AM5" s="618"/>
      <c r="AN5" s="618"/>
      <c r="AO5" s="619"/>
      <c r="AP5" s="609" t="s">
        <v>216</v>
      </c>
      <c r="AQ5" s="610"/>
      <c r="AR5" s="610"/>
      <c r="AS5" s="610"/>
      <c r="AT5" s="610"/>
      <c r="AU5" s="610"/>
      <c r="AV5" s="610"/>
      <c r="AW5" s="610"/>
      <c r="AX5" s="610"/>
      <c r="AY5" s="610"/>
      <c r="AZ5" s="610"/>
      <c r="BA5" s="610"/>
      <c r="BB5" s="610"/>
      <c r="BC5" s="610"/>
      <c r="BD5" s="610"/>
      <c r="BE5" s="610"/>
      <c r="BF5" s="611"/>
      <c r="BG5" s="623">
        <v>15428170</v>
      </c>
      <c r="BH5" s="624"/>
      <c r="BI5" s="624"/>
      <c r="BJ5" s="624"/>
      <c r="BK5" s="624"/>
      <c r="BL5" s="624"/>
      <c r="BM5" s="624"/>
      <c r="BN5" s="625"/>
      <c r="BO5" s="626">
        <v>91</v>
      </c>
      <c r="BP5" s="626"/>
      <c r="BQ5" s="626"/>
      <c r="BR5" s="626"/>
      <c r="BS5" s="627">
        <v>210407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197080</v>
      </c>
      <c r="S6" s="624"/>
      <c r="T6" s="624"/>
      <c r="U6" s="624"/>
      <c r="V6" s="624"/>
      <c r="W6" s="624"/>
      <c r="X6" s="624"/>
      <c r="Y6" s="625"/>
      <c r="Z6" s="626">
        <v>0.4</v>
      </c>
      <c r="AA6" s="626"/>
      <c r="AB6" s="626"/>
      <c r="AC6" s="626"/>
      <c r="AD6" s="627">
        <v>197080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15428170</v>
      </c>
      <c r="BH6" s="624"/>
      <c r="BI6" s="624"/>
      <c r="BJ6" s="624"/>
      <c r="BK6" s="624"/>
      <c r="BL6" s="624"/>
      <c r="BM6" s="624"/>
      <c r="BN6" s="625"/>
      <c r="BO6" s="626">
        <v>91</v>
      </c>
      <c r="BP6" s="626"/>
      <c r="BQ6" s="626"/>
      <c r="BR6" s="626"/>
      <c r="BS6" s="627">
        <v>210407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308175</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307869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13731</v>
      </c>
      <c r="S7" s="624"/>
      <c r="T7" s="624"/>
      <c r="U7" s="624"/>
      <c r="V7" s="624"/>
      <c r="W7" s="624"/>
      <c r="X7" s="624"/>
      <c r="Y7" s="625"/>
      <c r="Z7" s="626">
        <v>0</v>
      </c>
      <c r="AA7" s="626"/>
      <c r="AB7" s="626"/>
      <c r="AC7" s="626"/>
      <c r="AD7" s="627">
        <v>13731</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7017920</v>
      </c>
      <c r="BH7" s="624"/>
      <c r="BI7" s="624"/>
      <c r="BJ7" s="624"/>
      <c r="BK7" s="624"/>
      <c r="BL7" s="624"/>
      <c r="BM7" s="624"/>
      <c r="BN7" s="625"/>
      <c r="BO7" s="626">
        <v>41.4</v>
      </c>
      <c r="BP7" s="626"/>
      <c r="BQ7" s="626"/>
      <c r="BR7" s="626"/>
      <c r="BS7" s="627">
        <v>210407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7300229</v>
      </c>
      <c r="CS7" s="624"/>
      <c r="CT7" s="624"/>
      <c r="CU7" s="624"/>
      <c r="CV7" s="624"/>
      <c r="CW7" s="624"/>
      <c r="CX7" s="624"/>
      <c r="CY7" s="625"/>
      <c r="CZ7" s="626">
        <v>13.7</v>
      </c>
      <c r="DA7" s="626"/>
      <c r="DB7" s="626"/>
      <c r="DC7" s="626"/>
      <c r="DD7" s="632">
        <v>204180</v>
      </c>
      <c r="DE7" s="624"/>
      <c r="DF7" s="624"/>
      <c r="DG7" s="624"/>
      <c r="DH7" s="624"/>
      <c r="DI7" s="624"/>
      <c r="DJ7" s="624"/>
      <c r="DK7" s="624"/>
      <c r="DL7" s="624"/>
      <c r="DM7" s="624"/>
      <c r="DN7" s="624"/>
      <c r="DO7" s="624"/>
      <c r="DP7" s="625"/>
      <c r="DQ7" s="632">
        <v>6379485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137272</v>
      </c>
      <c r="S8" s="624"/>
      <c r="T8" s="624"/>
      <c r="U8" s="624"/>
      <c r="V8" s="624"/>
      <c r="W8" s="624"/>
      <c r="X8" s="624"/>
      <c r="Y8" s="625"/>
      <c r="Z8" s="626">
        <v>0.3</v>
      </c>
      <c r="AA8" s="626"/>
      <c r="AB8" s="626"/>
      <c r="AC8" s="626"/>
      <c r="AD8" s="627">
        <v>137272</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198102</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23883030</v>
      </c>
      <c r="CS8" s="624"/>
      <c r="CT8" s="624"/>
      <c r="CU8" s="624"/>
      <c r="CV8" s="624"/>
      <c r="CW8" s="624"/>
      <c r="CX8" s="624"/>
      <c r="CY8" s="625"/>
      <c r="CZ8" s="626">
        <v>45</v>
      </c>
      <c r="DA8" s="626"/>
      <c r="DB8" s="626"/>
      <c r="DC8" s="626"/>
      <c r="DD8" s="632">
        <v>30915</v>
      </c>
      <c r="DE8" s="624"/>
      <c r="DF8" s="624"/>
      <c r="DG8" s="624"/>
      <c r="DH8" s="624"/>
      <c r="DI8" s="624"/>
      <c r="DJ8" s="624"/>
      <c r="DK8" s="624"/>
      <c r="DL8" s="624"/>
      <c r="DM8" s="624"/>
      <c r="DN8" s="624"/>
      <c r="DO8" s="624"/>
      <c r="DP8" s="625"/>
      <c r="DQ8" s="632">
        <v>12273139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147672</v>
      </c>
      <c r="S9" s="624"/>
      <c r="T9" s="624"/>
      <c r="U9" s="624"/>
      <c r="V9" s="624"/>
      <c r="W9" s="624"/>
      <c r="X9" s="624"/>
      <c r="Y9" s="625"/>
      <c r="Z9" s="626">
        <v>0.3</v>
      </c>
      <c r="AA9" s="626"/>
      <c r="AB9" s="626"/>
      <c r="AC9" s="626"/>
      <c r="AD9" s="627">
        <v>147672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5860068</v>
      </c>
      <c r="BH9" s="624"/>
      <c r="BI9" s="624"/>
      <c r="BJ9" s="624"/>
      <c r="BK9" s="624"/>
      <c r="BL9" s="624"/>
      <c r="BM9" s="624"/>
      <c r="BN9" s="625"/>
      <c r="BO9" s="626">
        <v>34.6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3452387</v>
      </c>
      <c r="CS9" s="624"/>
      <c r="CT9" s="624"/>
      <c r="CU9" s="624"/>
      <c r="CV9" s="624"/>
      <c r="CW9" s="624"/>
      <c r="CX9" s="624"/>
      <c r="CY9" s="625"/>
      <c r="CZ9" s="626">
        <v>6.5</v>
      </c>
      <c r="DA9" s="626"/>
      <c r="DB9" s="626"/>
      <c r="DC9" s="626"/>
      <c r="DD9" s="632">
        <v>44493</v>
      </c>
      <c r="DE9" s="624"/>
      <c r="DF9" s="624"/>
      <c r="DG9" s="624"/>
      <c r="DH9" s="624"/>
      <c r="DI9" s="624"/>
      <c r="DJ9" s="624"/>
      <c r="DK9" s="624"/>
      <c r="DL9" s="624"/>
      <c r="DM9" s="624"/>
      <c r="DN9" s="624"/>
      <c r="DO9" s="624"/>
      <c r="DP9" s="625"/>
      <c r="DQ9" s="632">
        <v>2663437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365665</v>
      </c>
      <c r="BH10" s="624"/>
      <c r="BI10" s="624"/>
      <c r="BJ10" s="624"/>
      <c r="BK10" s="624"/>
      <c r="BL10" s="624"/>
      <c r="BM10" s="624"/>
      <c r="BN10" s="625"/>
      <c r="BO10" s="626">
        <v>2.2000000000000002</v>
      </c>
      <c r="BP10" s="626"/>
      <c r="BQ10" s="626"/>
      <c r="BR10" s="626"/>
      <c r="BS10" s="627">
        <v>40966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9603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8167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2779788</v>
      </c>
      <c r="S11" s="624"/>
      <c r="T11" s="624"/>
      <c r="U11" s="624"/>
      <c r="V11" s="624"/>
      <c r="W11" s="624"/>
      <c r="X11" s="624"/>
      <c r="Y11" s="625"/>
      <c r="Z11" s="628">
        <v>5.2</v>
      </c>
      <c r="AA11" s="629"/>
      <c r="AB11" s="629"/>
      <c r="AC11" s="635"/>
      <c r="AD11" s="632">
        <v>2779788</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594085</v>
      </c>
      <c r="BH11" s="624"/>
      <c r="BI11" s="624"/>
      <c r="BJ11" s="624"/>
      <c r="BK11" s="624"/>
      <c r="BL11" s="624"/>
      <c r="BM11" s="624"/>
      <c r="BN11" s="625"/>
      <c r="BO11" s="626">
        <v>3.5</v>
      </c>
      <c r="BP11" s="626"/>
      <c r="BQ11" s="626"/>
      <c r="BR11" s="626"/>
      <c r="BS11" s="627">
        <v>169441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84813</v>
      </c>
      <c r="CS11" s="624"/>
      <c r="CT11" s="624"/>
      <c r="CU11" s="624"/>
      <c r="CV11" s="624"/>
      <c r="CW11" s="624"/>
      <c r="CX11" s="624"/>
      <c r="CY11" s="625"/>
      <c r="CZ11" s="626">
        <v>0.2</v>
      </c>
      <c r="DA11" s="626"/>
      <c r="DB11" s="626"/>
      <c r="DC11" s="626"/>
      <c r="DD11" s="632" t="s">
        <v>122</v>
      </c>
      <c r="DE11" s="624"/>
      <c r="DF11" s="624"/>
      <c r="DG11" s="624"/>
      <c r="DH11" s="624"/>
      <c r="DI11" s="624"/>
      <c r="DJ11" s="624"/>
      <c r="DK11" s="624"/>
      <c r="DL11" s="624"/>
      <c r="DM11" s="624"/>
      <c r="DN11" s="624"/>
      <c r="DO11" s="624"/>
      <c r="DP11" s="625"/>
      <c r="DQ11" s="632">
        <v>83511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20233</v>
      </c>
      <c r="S12" s="624"/>
      <c r="T12" s="624"/>
      <c r="U12" s="624"/>
      <c r="V12" s="624"/>
      <c r="W12" s="624"/>
      <c r="X12" s="624"/>
      <c r="Y12" s="625"/>
      <c r="Z12" s="626">
        <v>0</v>
      </c>
      <c r="AA12" s="626"/>
      <c r="AB12" s="626"/>
      <c r="AC12" s="626"/>
      <c r="AD12" s="627">
        <v>20233</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7351495</v>
      </c>
      <c r="BH12" s="624"/>
      <c r="BI12" s="624"/>
      <c r="BJ12" s="624"/>
      <c r="BK12" s="624"/>
      <c r="BL12" s="624"/>
      <c r="BM12" s="624"/>
      <c r="BN12" s="625"/>
      <c r="BO12" s="626">
        <v>43.4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146415</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66673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7183025</v>
      </c>
      <c r="BH13" s="624"/>
      <c r="BI13" s="624"/>
      <c r="BJ13" s="624"/>
      <c r="BK13" s="624"/>
      <c r="BL13" s="624"/>
      <c r="BM13" s="624"/>
      <c r="BN13" s="625"/>
      <c r="BO13" s="626">
        <v>42.4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5603145</v>
      </c>
      <c r="CS13" s="624"/>
      <c r="CT13" s="624"/>
      <c r="CU13" s="624"/>
      <c r="CV13" s="624"/>
      <c r="CW13" s="624"/>
      <c r="CX13" s="624"/>
      <c r="CY13" s="625"/>
      <c r="CZ13" s="626">
        <v>10.5</v>
      </c>
      <c r="DA13" s="626"/>
      <c r="DB13" s="626"/>
      <c r="DC13" s="626"/>
      <c r="DD13" s="632">
        <v>1547623</v>
      </c>
      <c r="DE13" s="624"/>
      <c r="DF13" s="624"/>
      <c r="DG13" s="624"/>
      <c r="DH13" s="624"/>
      <c r="DI13" s="624"/>
      <c r="DJ13" s="624"/>
      <c r="DK13" s="624"/>
      <c r="DL13" s="624"/>
      <c r="DM13" s="624"/>
      <c r="DN13" s="624"/>
      <c r="DO13" s="624"/>
      <c r="DP13" s="625"/>
      <c r="DQ13" s="632">
        <v>3444771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2361</v>
      </c>
      <c r="S14" s="624"/>
      <c r="T14" s="624"/>
      <c r="U14" s="624"/>
      <c r="V14" s="624"/>
      <c r="W14" s="624"/>
      <c r="X14" s="624"/>
      <c r="Y14" s="625"/>
      <c r="Z14" s="626">
        <v>0</v>
      </c>
      <c r="AA14" s="626"/>
      <c r="AB14" s="626"/>
      <c r="AC14" s="626"/>
      <c r="AD14" s="627">
        <v>2361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195683</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1443712</v>
      </c>
      <c r="CS14" s="624"/>
      <c r="CT14" s="624"/>
      <c r="CU14" s="624"/>
      <c r="CV14" s="624"/>
      <c r="CW14" s="624"/>
      <c r="CX14" s="624"/>
      <c r="CY14" s="625"/>
      <c r="CZ14" s="626">
        <v>2.7</v>
      </c>
      <c r="DA14" s="626"/>
      <c r="DB14" s="626"/>
      <c r="DC14" s="626"/>
      <c r="DD14" s="632">
        <v>71015</v>
      </c>
      <c r="DE14" s="624"/>
      <c r="DF14" s="624"/>
      <c r="DG14" s="624"/>
      <c r="DH14" s="624"/>
      <c r="DI14" s="624"/>
      <c r="DJ14" s="624"/>
      <c r="DK14" s="624"/>
      <c r="DL14" s="624"/>
      <c r="DM14" s="624"/>
      <c r="DN14" s="624"/>
      <c r="DO14" s="624"/>
      <c r="DP14" s="625"/>
      <c r="DQ14" s="632">
        <v>1301280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863072</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7085393</v>
      </c>
      <c r="CS15" s="624"/>
      <c r="CT15" s="624"/>
      <c r="CU15" s="624"/>
      <c r="CV15" s="624"/>
      <c r="CW15" s="624"/>
      <c r="CX15" s="624"/>
      <c r="CY15" s="625"/>
      <c r="CZ15" s="626">
        <v>13.3</v>
      </c>
      <c r="DA15" s="626"/>
      <c r="DB15" s="626"/>
      <c r="DC15" s="626"/>
      <c r="DD15" s="632">
        <v>2323892</v>
      </c>
      <c r="DE15" s="624"/>
      <c r="DF15" s="624"/>
      <c r="DG15" s="624"/>
      <c r="DH15" s="624"/>
      <c r="DI15" s="624"/>
      <c r="DJ15" s="624"/>
      <c r="DK15" s="624"/>
      <c r="DL15" s="624"/>
      <c r="DM15" s="624"/>
      <c r="DN15" s="624"/>
      <c r="DO15" s="624"/>
      <c r="DP15" s="625"/>
      <c r="DQ15" s="632">
        <v>3773290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51893</v>
      </c>
      <c r="S16" s="624"/>
      <c r="T16" s="624"/>
      <c r="U16" s="624"/>
      <c r="V16" s="624"/>
      <c r="W16" s="624"/>
      <c r="X16" s="624"/>
      <c r="Y16" s="625"/>
      <c r="Z16" s="626">
        <v>0.1</v>
      </c>
      <c r="AA16" s="626"/>
      <c r="AB16" s="626"/>
      <c r="AC16" s="626"/>
      <c r="AD16" s="627">
        <v>51893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338011</v>
      </c>
      <c r="S17" s="624"/>
      <c r="T17" s="624"/>
      <c r="U17" s="624"/>
      <c r="V17" s="624"/>
      <c r="W17" s="624"/>
      <c r="X17" s="624"/>
      <c r="Y17" s="625"/>
      <c r="Z17" s="626">
        <v>0.6</v>
      </c>
      <c r="AA17" s="626"/>
      <c r="AB17" s="626"/>
      <c r="AC17" s="626"/>
      <c r="AD17" s="627">
        <v>338011</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3809800</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3809800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110719</v>
      </c>
      <c r="S18" s="624"/>
      <c r="T18" s="624"/>
      <c r="U18" s="624"/>
      <c r="V18" s="624"/>
      <c r="W18" s="624"/>
      <c r="X18" s="624"/>
      <c r="Y18" s="625"/>
      <c r="Z18" s="626">
        <v>0.2</v>
      </c>
      <c r="AA18" s="626"/>
      <c r="AB18" s="626"/>
      <c r="AC18" s="626"/>
      <c r="AD18" s="627">
        <v>110719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103421</v>
      </c>
      <c r="S19" s="624"/>
      <c r="T19" s="624"/>
      <c r="U19" s="624"/>
      <c r="V19" s="624"/>
      <c r="W19" s="624"/>
      <c r="X19" s="624"/>
      <c r="Y19" s="625"/>
      <c r="Z19" s="626">
        <v>0.2</v>
      </c>
      <c r="AA19" s="626"/>
      <c r="AB19" s="626"/>
      <c r="AC19" s="626"/>
      <c r="AD19" s="627">
        <v>103421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1523863</v>
      </c>
      <c r="BH19" s="624"/>
      <c r="BI19" s="624"/>
      <c r="BJ19" s="624"/>
      <c r="BK19" s="624"/>
      <c r="BL19" s="624"/>
      <c r="BM19" s="624"/>
      <c r="BN19" s="625"/>
      <c r="BO19" s="626">
        <v>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7298</v>
      </c>
      <c r="S20" s="624"/>
      <c r="T20" s="624"/>
      <c r="U20" s="624"/>
      <c r="V20" s="624"/>
      <c r="W20" s="624"/>
      <c r="X20" s="624"/>
      <c r="Y20" s="625"/>
      <c r="Z20" s="626">
        <v>0</v>
      </c>
      <c r="AA20" s="626"/>
      <c r="AB20" s="626"/>
      <c r="AC20" s="626"/>
      <c r="AD20" s="627">
        <v>7298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1523863</v>
      </c>
      <c r="BH20" s="624"/>
      <c r="BI20" s="624"/>
      <c r="BJ20" s="624"/>
      <c r="BK20" s="624"/>
      <c r="BL20" s="624"/>
      <c r="BM20" s="624"/>
      <c r="BN20" s="625"/>
      <c r="BO20" s="626">
        <v>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53126702</v>
      </c>
      <c r="CS20" s="624"/>
      <c r="CT20" s="624"/>
      <c r="CU20" s="624"/>
      <c r="CV20" s="624"/>
      <c r="CW20" s="624"/>
      <c r="CX20" s="624"/>
      <c r="CY20" s="625"/>
      <c r="CZ20" s="626">
        <v>100</v>
      </c>
      <c r="DA20" s="626"/>
      <c r="DB20" s="626"/>
      <c r="DC20" s="626"/>
      <c r="DD20" s="632">
        <v>4222118</v>
      </c>
      <c r="DE20" s="624"/>
      <c r="DF20" s="624"/>
      <c r="DG20" s="624"/>
      <c r="DH20" s="624"/>
      <c r="DI20" s="624"/>
      <c r="DJ20" s="624"/>
      <c r="DK20" s="624"/>
      <c r="DL20" s="624"/>
      <c r="DM20" s="624"/>
      <c r="DN20" s="624"/>
      <c r="DO20" s="624"/>
      <c r="DP20" s="625"/>
      <c r="DQ20" s="632">
        <v>34111422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6857502</v>
      </c>
      <c r="S21" s="624"/>
      <c r="T21" s="624"/>
      <c r="U21" s="624"/>
      <c r="V21" s="624"/>
      <c r="W21" s="624"/>
      <c r="X21" s="624"/>
      <c r="Y21" s="625"/>
      <c r="Z21" s="626">
        <v>12.8</v>
      </c>
      <c r="AA21" s="626"/>
      <c r="AB21" s="626"/>
      <c r="AC21" s="626"/>
      <c r="AD21" s="627">
        <v>6545943</v>
      </c>
      <c r="AE21" s="627"/>
      <c r="AF21" s="627"/>
      <c r="AG21" s="627"/>
      <c r="AH21" s="627"/>
      <c r="AI21" s="627"/>
      <c r="AJ21" s="627"/>
      <c r="AK21" s="627"/>
      <c r="AL21" s="628">
        <v>25.2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1494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6545943</v>
      </c>
      <c r="S22" s="624"/>
      <c r="T22" s="624"/>
      <c r="U22" s="624"/>
      <c r="V22" s="624"/>
      <c r="W22" s="624"/>
      <c r="X22" s="624"/>
      <c r="Y22" s="625"/>
      <c r="Z22" s="626">
        <v>12.2</v>
      </c>
      <c r="AA22" s="626"/>
      <c r="AB22" s="626"/>
      <c r="AC22" s="626"/>
      <c r="AD22" s="627">
        <v>6545943</v>
      </c>
      <c r="AE22" s="627"/>
      <c r="AF22" s="627"/>
      <c r="AG22" s="627"/>
      <c r="AH22" s="627"/>
      <c r="AI22" s="627"/>
      <c r="AJ22" s="627"/>
      <c r="AK22" s="627"/>
      <c r="AL22" s="628">
        <v>25.2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311559</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1522369</v>
      </c>
      <c r="BH23" s="624"/>
      <c r="BI23" s="624"/>
      <c r="BJ23" s="624"/>
      <c r="BK23" s="624"/>
      <c r="BL23" s="624"/>
      <c r="BM23" s="624"/>
      <c r="BN23" s="625"/>
      <c r="BO23" s="626">
        <v>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25873563</v>
      </c>
      <c r="CS24" s="613"/>
      <c r="CT24" s="613"/>
      <c r="CU24" s="613"/>
      <c r="CV24" s="613"/>
      <c r="CW24" s="613"/>
      <c r="CX24" s="613"/>
      <c r="CY24" s="614"/>
      <c r="CZ24" s="617">
        <v>48.7</v>
      </c>
      <c r="DA24" s="618"/>
      <c r="DB24" s="618"/>
      <c r="DC24" s="634"/>
      <c r="DD24" s="655">
        <v>14987111</v>
      </c>
      <c r="DE24" s="613"/>
      <c r="DF24" s="613"/>
      <c r="DG24" s="613"/>
      <c r="DH24" s="613"/>
      <c r="DI24" s="613"/>
      <c r="DJ24" s="613"/>
      <c r="DK24" s="614"/>
      <c r="DL24" s="655">
        <v>12913673</v>
      </c>
      <c r="DM24" s="613"/>
      <c r="DN24" s="613"/>
      <c r="DO24" s="613"/>
      <c r="DP24" s="613"/>
      <c r="DQ24" s="613"/>
      <c r="DR24" s="613"/>
      <c r="DS24" s="613"/>
      <c r="DT24" s="613"/>
      <c r="DU24" s="613"/>
      <c r="DV24" s="614"/>
      <c r="DW24" s="617">
        <v>49.3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27608295</v>
      </c>
      <c r="S25" s="624"/>
      <c r="T25" s="624"/>
      <c r="U25" s="624"/>
      <c r="V25" s="624"/>
      <c r="W25" s="624"/>
      <c r="X25" s="624"/>
      <c r="Y25" s="625"/>
      <c r="Z25" s="626">
        <v>51.4</v>
      </c>
      <c r="AA25" s="626"/>
      <c r="AB25" s="626"/>
      <c r="AC25" s="626"/>
      <c r="AD25" s="627">
        <v>25774367</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5876807</v>
      </c>
      <c r="CS25" s="644"/>
      <c r="CT25" s="644"/>
      <c r="CU25" s="644"/>
      <c r="CV25" s="644"/>
      <c r="CW25" s="644"/>
      <c r="CX25" s="644"/>
      <c r="CY25" s="645"/>
      <c r="CZ25" s="628">
        <v>11.1</v>
      </c>
      <c r="DA25" s="656"/>
      <c r="DB25" s="656"/>
      <c r="DC25" s="658"/>
      <c r="DD25" s="632">
        <v>5165091</v>
      </c>
      <c r="DE25" s="644"/>
      <c r="DF25" s="644"/>
      <c r="DG25" s="644"/>
      <c r="DH25" s="644"/>
      <c r="DI25" s="644"/>
      <c r="DJ25" s="644"/>
      <c r="DK25" s="645"/>
      <c r="DL25" s="632">
        <v>5084816</v>
      </c>
      <c r="DM25" s="644"/>
      <c r="DN25" s="644"/>
      <c r="DO25" s="644"/>
      <c r="DP25" s="644"/>
      <c r="DQ25" s="644"/>
      <c r="DR25" s="644"/>
      <c r="DS25" s="644"/>
      <c r="DT25" s="644"/>
      <c r="DU25" s="644"/>
      <c r="DV25" s="645"/>
      <c r="DW25" s="628">
        <v>19.399999999999999</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11651</v>
      </c>
      <c r="S26" s="624"/>
      <c r="T26" s="624"/>
      <c r="U26" s="624"/>
      <c r="V26" s="624"/>
      <c r="W26" s="624"/>
      <c r="X26" s="624"/>
      <c r="Y26" s="625"/>
      <c r="Z26" s="626">
        <v>0</v>
      </c>
      <c r="AA26" s="626"/>
      <c r="AB26" s="626"/>
      <c r="AC26" s="626"/>
      <c r="AD26" s="627">
        <v>11651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3580746</v>
      </c>
      <c r="CS26" s="624"/>
      <c r="CT26" s="624"/>
      <c r="CU26" s="624"/>
      <c r="CV26" s="624"/>
      <c r="CW26" s="624"/>
      <c r="CX26" s="624"/>
      <c r="CY26" s="625"/>
      <c r="CZ26" s="628">
        <v>6.7</v>
      </c>
      <c r="DA26" s="656"/>
      <c r="DB26" s="656"/>
      <c r="DC26" s="658"/>
      <c r="DD26" s="632">
        <v>3041463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78315</v>
      </c>
      <c r="S27" s="624"/>
      <c r="T27" s="624"/>
      <c r="U27" s="624"/>
      <c r="V27" s="624"/>
      <c r="W27" s="624"/>
      <c r="X27" s="624"/>
      <c r="Y27" s="625"/>
      <c r="Z27" s="626">
        <v>0.1</v>
      </c>
      <c r="AA27" s="626"/>
      <c r="AB27" s="626"/>
      <c r="AC27" s="626"/>
      <c r="AD27" s="627">
        <v>974</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16952033</v>
      </c>
      <c r="BH27" s="624"/>
      <c r="BI27" s="624"/>
      <c r="BJ27" s="624"/>
      <c r="BK27" s="624"/>
      <c r="BL27" s="624"/>
      <c r="BM27" s="624"/>
      <c r="BN27" s="625"/>
      <c r="BO27" s="626">
        <v>100</v>
      </c>
      <c r="BP27" s="626"/>
      <c r="BQ27" s="626"/>
      <c r="BR27" s="626"/>
      <c r="BS27" s="627">
        <v>210407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16187016</v>
      </c>
      <c r="CS27" s="644"/>
      <c r="CT27" s="644"/>
      <c r="CU27" s="644"/>
      <c r="CV27" s="644"/>
      <c r="CW27" s="644"/>
      <c r="CX27" s="644"/>
      <c r="CY27" s="645"/>
      <c r="CZ27" s="628">
        <v>30.5</v>
      </c>
      <c r="DA27" s="656"/>
      <c r="DB27" s="656"/>
      <c r="DC27" s="658"/>
      <c r="DD27" s="632">
        <v>6012280</v>
      </c>
      <c r="DE27" s="644"/>
      <c r="DF27" s="644"/>
      <c r="DG27" s="644"/>
      <c r="DH27" s="644"/>
      <c r="DI27" s="644"/>
      <c r="DJ27" s="644"/>
      <c r="DK27" s="645"/>
      <c r="DL27" s="632">
        <v>4064339</v>
      </c>
      <c r="DM27" s="644"/>
      <c r="DN27" s="644"/>
      <c r="DO27" s="644"/>
      <c r="DP27" s="644"/>
      <c r="DQ27" s="644"/>
      <c r="DR27" s="644"/>
      <c r="DS27" s="644"/>
      <c r="DT27" s="644"/>
      <c r="DU27" s="644"/>
      <c r="DV27" s="645"/>
      <c r="DW27" s="628">
        <v>15.5</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713000</v>
      </c>
      <c r="S28" s="624"/>
      <c r="T28" s="624"/>
      <c r="U28" s="624"/>
      <c r="V28" s="624"/>
      <c r="W28" s="624"/>
      <c r="X28" s="624"/>
      <c r="Y28" s="625"/>
      <c r="Z28" s="626">
        <v>1.3</v>
      </c>
      <c r="AA28" s="626"/>
      <c r="AB28" s="626"/>
      <c r="AC28" s="626"/>
      <c r="AD28" s="627">
        <v>82809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3809740</v>
      </c>
      <c r="CS28" s="624"/>
      <c r="CT28" s="624"/>
      <c r="CU28" s="624"/>
      <c r="CV28" s="624"/>
      <c r="CW28" s="624"/>
      <c r="CX28" s="624"/>
      <c r="CY28" s="625"/>
      <c r="CZ28" s="628">
        <v>7.2</v>
      </c>
      <c r="DA28" s="656"/>
      <c r="DB28" s="656"/>
      <c r="DC28" s="658"/>
      <c r="DD28" s="632">
        <v>3809740</v>
      </c>
      <c r="DE28" s="624"/>
      <c r="DF28" s="624"/>
      <c r="DG28" s="624"/>
      <c r="DH28" s="624"/>
      <c r="DI28" s="624"/>
      <c r="DJ28" s="624"/>
      <c r="DK28" s="625"/>
      <c r="DL28" s="632">
        <v>3764518</v>
      </c>
      <c r="DM28" s="624"/>
      <c r="DN28" s="624"/>
      <c r="DO28" s="624"/>
      <c r="DP28" s="624"/>
      <c r="DQ28" s="624"/>
      <c r="DR28" s="624"/>
      <c r="DS28" s="624"/>
      <c r="DT28" s="624"/>
      <c r="DU28" s="624"/>
      <c r="DV28" s="625"/>
      <c r="DW28" s="628">
        <v>14.4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411680</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3809740</v>
      </c>
      <c r="CS29" s="644"/>
      <c r="CT29" s="644"/>
      <c r="CU29" s="644"/>
      <c r="CV29" s="644"/>
      <c r="CW29" s="644"/>
      <c r="CX29" s="644"/>
      <c r="CY29" s="645"/>
      <c r="CZ29" s="628">
        <v>7.2</v>
      </c>
      <c r="DA29" s="656"/>
      <c r="DB29" s="656"/>
      <c r="DC29" s="658"/>
      <c r="DD29" s="632">
        <v>3809740</v>
      </c>
      <c r="DE29" s="644"/>
      <c r="DF29" s="644"/>
      <c r="DG29" s="644"/>
      <c r="DH29" s="644"/>
      <c r="DI29" s="644"/>
      <c r="DJ29" s="644"/>
      <c r="DK29" s="645"/>
      <c r="DL29" s="632">
        <v>3764518</v>
      </c>
      <c r="DM29" s="644"/>
      <c r="DN29" s="644"/>
      <c r="DO29" s="644"/>
      <c r="DP29" s="644"/>
      <c r="DQ29" s="644"/>
      <c r="DR29" s="644"/>
      <c r="DS29" s="644"/>
      <c r="DT29" s="644"/>
      <c r="DU29" s="644"/>
      <c r="DV29" s="645"/>
      <c r="DW29" s="628">
        <v>14.4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11740620</v>
      </c>
      <c r="S30" s="624"/>
      <c r="T30" s="624"/>
      <c r="U30" s="624"/>
      <c r="V30" s="624"/>
      <c r="W30" s="624"/>
      <c r="X30" s="624"/>
      <c r="Y30" s="625"/>
      <c r="Z30" s="626">
        <v>21.9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3675068</v>
      </c>
      <c r="CS30" s="624"/>
      <c r="CT30" s="624"/>
      <c r="CU30" s="624"/>
      <c r="CV30" s="624"/>
      <c r="CW30" s="624"/>
      <c r="CX30" s="624"/>
      <c r="CY30" s="625"/>
      <c r="CZ30" s="628">
        <v>6.9</v>
      </c>
      <c r="DA30" s="656"/>
      <c r="DB30" s="656"/>
      <c r="DC30" s="658"/>
      <c r="DD30" s="632">
        <v>3675068</v>
      </c>
      <c r="DE30" s="624"/>
      <c r="DF30" s="624"/>
      <c r="DG30" s="624"/>
      <c r="DH30" s="624"/>
      <c r="DI30" s="624"/>
      <c r="DJ30" s="624"/>
      <c r="DK30" s="625"/>
      <c r="DL30" s="632">
        <v>3629847</v>
      </c>
      <c r="DM30" s="624"/>
      <c r="DN30" s="624"/>
      <c r="DO30" s="624"/>
      <c r="DP30" s="624"/>
      <c r="DQ30" s="624"/>
      <c r="DR30" s="624"/>
      <c r="DS30" s="624"/>
      <c r="DT30" s="624"/>
      <c r="DU30" s="624"/>
      <c r="DV30" s="625"/>
      <c r="DW30" s="628">
        <v>13.9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99.5</v>
      </c>
      <c r="BH31" s="667"/>
      <c r="BI31" s="667"/>
      <c r="BJ31" s="667"/>
      <c r="BK31" s="667"/>
      <c r="BL31" s="667"/>
      <c r="BM31" s="618">
        <v>99.1</v>
      </c>
      <c r="BN31" s="667"/>
      <c r="BO31" s="667"/>
      <c r="BP31" s="667"/>
      <c r="BQ31" s="668"/>
      <c r="BR31" s="670">
        <v>99.4</v>
      </c>
      <c r="BS31" s="667"/>
      <c r="BT31" s="667"/>
      <c r="BU31" s="667"/>
      <c r="BV31" s="667"/>
      <c r="BW31" s="667"/>
      <c r="BX31" s="618">
        <v>99.1</v>
      </c>
      <c r="BY31" s="667"/>
      <c r="BZ31" s="667"/>
      <c r="CA31" s="667"/>
      <c r="CB31" s="668"/>
      <c r="CD31" s="663"/>
      <c r="CE31" s="664"/>
      <c r="CF31" s="620" t="s">
        <v>300</v>
      </c>
      <c r="CG31" s="621"/>
      <c r="CH31" s="621"/>
      <c r="CI31" s="621"/>
      <c r="CJ31" s="621"/>
      <c r="CK31" s="621"/>
      <c r="CL31" s="621"/>
      <c r="CM31" s="621"/>
      <c r="CN31" s="621"/>
      <c r="CO31" s="621"/>
      <c r="CP31" s="621"/>
      <c r="CQ31" s="622"/>
      <c r="CR31" s="623">
        <v>134672</v>
      </c>
      <c r="CS31" s="644"/>
      <c r="CT31" s="644"/>
      <c r="CU31" s="644"/>
      <c r="CV31" s="644"/>
      <c r="CW31" s="644"/>
      <c r="CX31" s="644"/>
      <c r="CY31" s="645"/>
      <c r="CZ31" s="628">
        <v>0.3</v>
      </c>
      <c r="DA31" s="656"/>
      <c r="DB31" s="656"/>
      <c r="DC31" s="658"/>
      <c r="DD31" s="632">
        <v>134672</v>
      </c>
      <c r="DE31" s="644"/>
      <c r="DF31" s="644"/>
      <c r="DG31" s="644"/>
      <c r="DH31" s="644"/>
      <c r="DI31" s="644"/>
      <c r="DJ31" s="644"/>
      <c r="DK31" s="645"/>
      <c r="DL31" s="632">
        <v>134671</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3956972</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v>
      </c>
      <c r="BH32" s="644"/>
      <c r="BI32" s="644"/>
      <c r="BJ32" s="644"/>
      <c r="BK32" s="644"/>
      <c r="BL32" s="644"/>
      <c r="BM32" s="629">
        <v>98.5</v>
      </c>
      <c r="BN32" s="644"/>
      <c r="BO32" s="644"/>
      <c r="BP32" s="644"/>
      <c r="BQ32" s="669"/>
      <c r="BR32" s="680">
        <v>99</v>
      </c>
      <c r="BS32" s="644"/>
      <c r="BT32" s="644"/>
      <c r="BU32" s="644"/>
      <c r="BV32" s="644"/>
      <c r="BW32" s="644"/>
      <c r="BX32" s="629">
        <v>98.6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94572</v>
      </c>
      <c r="S33" s="624"/>
      <c r="T33" s="624"/>
      <c r="U33" s="624"/>
      <c r="V33" s="624"/>
      <c r="W33" s="624"/>
      <c r="X33" s="624"/>
      <c r="Y33" s="625"/>
      <c r="Z33" s="626">
        <v>0.2</v>
      </c>
      <c r="AA33" s="626"/>
      <c r="AB33" s="626"/>
      <c r="AC33" s="626"/>
      <c r="AD33" s="627">
        <v>41973</v>
      </c>
      <c r="AE33" s="627"/>
      <c r="AF33" s="627"/>
      <c r="AG33" s="627"/>
      <c r="AH33" s="627"/>
      <c r="AI33" s="627"/>
      <c r="AJ33" s="627"/>
      <c r="AK33" s="627"/>
      <c r="AL33" s="628">
        <v>0.2</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99.8</v>
      </c>
      <c r="BH33" s="682"/>
      <c r="BI33" s="682"/>
      <c r="BJ33" s="682"/>
      <c r="BK33" s="682"/>
      <c r="BL33" s="682"/>
      <c r="BM33" s="683">
        <v>99.6</v>
      </c>
      <c r="BN33" s="682"/>
      <c r="BO33" s="682"/>
      <c r="BP33" s="682"/>
      <c r="BQ33" s="684"/>
      <c r="BR33" s="681">
        <v>99.7</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23031021</v>
      </c>
      <c r="CS33" s="644"/>
      <c r="CT33" s="644"/>
      <c r="CU33" s="644"/>
      <c r="CV33" s="644"/>
      <c r="CW33" s="644"/>
      <c r="CX33" s="644"/>
      <c r="CY33" s="645"/>
      <c r="CZ33" s="628">
        <v>43.4</v>
      </c>
      <c r="DA33" s="656"/>
      <c r="DB33" s="656"/>
      <c r="DC33" s="658"/>
      <c r="DD33" s="632">
        <v>18659953</v>
      </c>
      <c r="DE33" s="644"/>
      <c r="DF33" s="644"/>
      <c r="DG33" s="644"/>
      <c r="DH33" s="644"/>
      <c r="DI33" s="644"/>
      <c r="DJ33" s="644"/>
      <c r="DK33" s="645"/>
      <c r="DL33" s="632">
        <v>13175361</v>
      </c>
      <c r="DM33" s="644"/>
      <c r="DN33" s="644"/>
      <c r="DO33" s="644"/>
      <c r="DP33" s="644"/>
      <c r="DQ33" s="644"/>
      <c r="DR33" s="644"/>
      <c r="DS33" s="644"/>
      <c r="DT33" s="644"/>
      <c r="DU33" s="644"/>
      <c r="DV33" s="645"/>
      <c r="DW33" s="628">
        <v>50.3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2560953</v>
      </c>
      <c r="S34" s="624"/>
      <c r="T34" s="624"/>
      <c r="U34" s="624"/>
      <c r="V34" s="624"/>
      <c r="W34" s="624"/>
      <c r="X34" s="624"/>
      <c r="Y34" s="625"/>
      <c r="Z34" s="626">
        <v>4.8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8927549</v>
      </c>
      <c r="CS34" s="624"/>
      <c r="CT34" s="624"/>
      <c r="CU34" s="624"/>
      <c r="CV34" s="624"/>
      <c r="CW34" s="624"/>
      <c r="CX34" s="624"/>
      <c r="CY34" s="625"/>
      <c r="CZ34" s="628">
        <v>16.8</v>
      </c>
      <c r="DA34" s="656"/>
      <c r="DB34" s="656"/>
      <c r="DC34" s="658"/>
      <c r="DD34" s="632">
        <v>6561180</v>
      </c>
      <c r="DE34" s="624"/>
      <c r="DF34" s="624"/>
      <c r="DG34" s="624"/>
      <c r="DH34" s="624"/>
      <c r="DI34" s="624"/>
      <c r="DJ34" s="624"/>
      <c r="DK34" s="625"/>
      <c r="DL34" s="632">
        <v>4946155</v>
      </c>
      <c r="DM34" s="624"/>
      <c r="DN34" s="624"/>
      <c r="DO34" s="624"/>
      <c r="DP34" s="624"/>
      <c r="DQ34" s="624"/>
      <c r="DR34" s="624"/>
      <c r="DS34" s="624"/>
      <c r="DT34" s="624"/>
      <c r="DU34" s="624"/>
      <c r="DV34" s="625"/>
      <c r="DW34" s="628">
        <v>18.899999999999999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2047409</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539261</v>
      </c>
      <c r="CS35" s="644"/>
      <c r="CT35" s="644"/>
      <c r="CU35" s="644"/>
      <c r="CV35" s="644"/>
      <c r="CW35" s="644"/>
      <c r="CX35" s="644"/>
      <c r="CY35" s="645"/>
      <c r="CZ35" s="628">
        <v>1</v>
      </c>
      <c r="DA35" s="656"/>
      <c r="DB35" s="656"/>
      <c r="DC35" s="658"/>
      <c r="DD35" s="632">
        <v>351574</v>
      </c>
      <c r="DE35" s="644"/>
      <c r="DF35" s="644"/>
      <c r="DG35" s="644"/>
      <c r="DH35" s="644"/>
      <c r="DI35" s="644"/>
      <c r="DJ35" s="644"/>
      <c r="DK35" s="645"/>
      <c r="DL35" s="632">
        <v>348331</v>
      </c>
      <c r="DM35" s="644"/>
      <c r="DN35" s="644"/>
      <c r="DO35" s="644"/>
      <c r="DP35" s="644"/>
      <c r="DQ35" s="644"/>
      <c r="DR35" s="644"/>
      <c r="DS35" s="644"/>
      <c r="DT35" s="644"/>
      <c r="DU35" s="644"/>
      <c r="DV35" s="645"/>
      <c r="DW35" s="628">
        <v>1.3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1276036</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6539528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23833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5823065</v>
      </c>
      <c r="CS36" s="624"/>
      <c r="CT36" s="624"/>
      <c r="CU36" s="624"/>
      <c r="CV36" s="624"/>
      <c r="CW36" s="624"/>
      <c r="CX36" s="624"/>
      <c r="CY36" s="625"/>
      <c r="CZ36" s="628">
        <v>11</v>
      </c>
      <c r="DA36" s="656"/>
      <c r="DB36" s="656"/>
      <c r="DC36" s="658"/>
      <c r="DD36" s="632">
        <v>5155060</v>
      </c>
      <c r="DE36" s="624"/>
      <c r="DF36" s="624"/>
      <c r="DG36" s="624"/>
      <c r="DH36" s="624"/>
      <c r="DI36" s="624"/>
      <c r="DJ36" s="624"/>
      <c r="DK36" s="625"/>
      <c r="DL36" s="632">
        <v>4073673</v>
      </c>
      <c r="DM36" s="624"/>
      <c r="DN36" s="624"/>
      <c r="DO36" s="624"/>
      <c r="DP36" s="624"/>
      <c r="DQ36" s="624"/>
      <c r="DR36" s="624"/>
      <c r="DS36" s="624"/>
      <c r="DT36" s="624"/>
      <c r="DU36" s="624"/>
      <c r="DV36" s="625"/>
      <c r="DW36" s="628">
        <v>15.5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837846</v>
      </c>
      <c r="S37" s="624"/>
      <c r="T37" s="624"/>
      <c r="U37" s="624"/>
      <c r="V37" s="624"/>
      <c r="W37" s="624"/>
      <c r="X37" s="624"/>
      <c r="Y37" s="625"/>
      <c r="Z37" s="626">
        <v>1.6</v>
      </c>
      <c r="AA37" s="626"/>
      <c r="AB37" s="626"/>
      <c r="AC37" s="626"/>
      <c r="AD37" s="627">
        <v>28405</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1667744</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10556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1842693</v>
      </c>
      <c r="CS37" s="644"/>
      <c r="CT37" s="644"/>
      <c r="CU37" s="644"/>
      <c r="CV37" s="644"/>
      <c r="CW37" s="644"/>
      <c r="CX37" s="644"/>
      <c r="CY37" s="645"/>
      <c r="CZ37" s="628">
        <v>3.5</v>
      </c>
      <c r="DA37" s="656"/>
      <c r="DB37" s="656"/>
      <c r="DC37" s="658"/>
      <c r="DD37" s="632">
        <v>1814338</v>
      </c>
      <c r="DE37" s="644"/>
      <c r="DF37" s="644"/>
      <c r="DG37" s="644"/>
      <c r="DH37" s="644"/>
      <c r="DI37" s="644"/>
      <c r="DJ37" s="644"/>
      <c r="DK37" s="645"/>
      <c r="DL37" s="632">
        <v>1713833</v>
      </c>
      <c r="DM37" s="644"/>
      <c r="DN37" s="644"/>
      <c r="DO37" s="644"/>
      <c r="DP37" s="644"/>
      <c r="DQ37" s="644"/>
      <c r="DR37" s="644"/>
      <c r="DS37" s="644"/>
      <c r="DT37" s="644"/>
      <c r="DU37" s="644"/>
      <c r="DV37" s="645"/>
      <c r="DW37" s="628">
        <v>6.5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2394385</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9737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15470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4862047</v>
      </c>
      <c r="CS38" s="624"/>
      <c r="CT38" s="624"/>
      <c r="CU38" s="624"/>
      <c r="CV38" s="624"/>
      <c r="CW38" s="624"/>
      <c r="CX38" s="624"/>
      <c r="CY38" s="625"/>
      <c r="CZ38" s="628">
        <v>9.1999999999999993</v>
      </c>
      <c r="DA38" s="656"/>
      <c r="DB38" s="656"/>
      <c r="DC38" s="658"/>
      <c r="DD38" s="632">
        <v>3736924</v>
      </c>
      <c r="DE38" s="624"/>
      <c r="DF38" s="624"/>
      <c r="DG38" s="624"/>
      <c r="DH38" s="624"/>
      <c r="DI38" s="624"/>
      <c r="DJ38" s="624"/>
      <c r="DK38" s="625"/>
      <c r="DL38" s="632">
        <v>3695112</v>
      </c>
      <c r="DM38" s="624"/>
      <c r="DN38" s="624"/>
      <c r="DO38" s="624"/>
      <c r="DP38" s="624"/>
      <c r="DQ38" s="624"/>
      <c r="DR38" s="624"/>
      <c r="DS38" s="624"/>
      <c r="DT38" s="624"/>
      <c r="DU38" s="624"/>
      <c r="DV38" s="625"/>
      <c r="DW38" s="628">
        <v>14.1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22684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2713257</v>
      </c>
      <c r="CS39" s="644"/>
      <c r="CT39" s="644"/>
      <c r="CU39" s="644"/>
      <c r="CV39" s="644"/>
      <c r="CW39" s="644"/>
      <c r="CX39" s="644"/>
      <c r="CY39" s="645"/>
      <c r="CZ39" s="628">
        <v>5.0999999999999996</v>
      </c>
      <c r="DA39" s="656"/>
      <c r="DB39" s="656"/>
      <c r="DC39" s="658"/>
      <c r="DD39" s="632">
        <v>2689373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263285</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165842</v>
      </c>
      <c r="CS40" s="624"/>
      <c r="CT40" s="624"/>
      <c r="CU40" s="624"/>
      <c r="CV40" s="624"/>
      <c r="CW40" s="624"/>
      <c r="CX40" s="624"/>
      <c r="CY40" s="625"/>
      <c r="CZ40" s="628">
        <v>0.3</v>
      </c>
      <c r="DA40" s="656"/>
      <c r="DB40" s="656"/>
      <c r="DC40" s="658"/>
      <c r="DD40" s="632">
        <v>165842</v>
      </c>
      <c r="DE40" s="624"/>
      <c r="DF40" s="624"/>
      <c r="DG40" s="624"/>
      <c r="DH40" s="624"/>
      <c r="DI40" s="624"/>
      <c r="DJ40" s="624"/>
      <c r="DK40" s="625"/>
      <c r="DL40" s="632">
        <v>112090</v>
      </c>
      <c r="DM40" s="624"/>
      <c r="DN40" s="624"/>
      <c r="DO40" s="624"/>
      <c r="DP40" s="624"/>
      <c r="DQ40" s="624"/>
      <c r="DR40" s="624"/>
      <c r="DS40" s="624"/>
      <c r="DT40" s="624"/>
      <c r="DU40" s="624"/>
      <c r="DV40" s="625"/>
      <c r="DW40" s="628">
        <v>0.4</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53731734</v>
      </c>
      <c r="S41" s="696"/>
      <c r="T41" s="696"/>
      <c r="U41" s="696"/>
      <c r="V41" s="696"/>
      <c r="W41" s="696"/>
      <c r="X41" s="696"/>
      <c r="Y41" s="700"/>
      <c r="Z41" s="701">
        <v>100</v>
      </c>
      <c r="AA41" s="701"/>
      <c r="AB41" s="701"/>
      <c r="AC41" s="701"/>
      <c r="AD41" s="702">
        <v>25940179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1135042</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3727005</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397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4222118</v>
      </c>
      <c r="CS42" s="644"/>
      <c r="CT42" s="644"/>
      <c r="CU42" s="644"/>
      <c r="CV42" s="644"/>
      <c r="CW42" s="644"/>
      <c r="CX42" s="644"/>
      <c r="CY42" s="645"/>
      <c r="CZ42" s="628">
        <v>7.9</v>
      </c>
      <c r="DA42" s="656"/>
      <c r="DB42" s="656"/>
      <c r="DC42" s="658"/>
      <c r="DD42" s="632">
        <v>464358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64470</v>
      </c>
      <c r="CS43" s="644"/>
      <c r="CT43" s="644"/>
      <c r="CU43" s="644"/>
      <c r="CV43" s="644"/>
      <c r="CW43" s="644"/>
      <c r="CX43" s="644"/>
      <c r="CY43" s="645"/>
      <c r="CZ43" s="628">
        <v>0.1</v>
      </c>
      <c r="DA43" s="656"/>
      <c r="DB43" s="656"/>
      <c r="DC43" s="658"/>
      <c r="DD43" s="632">
        <v>51970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4222118</v>
      </c>
      <c r="CS44" s="624"/>
      <c r="CT44" s="624"/>
      <c r="CU44" s="624"/>
      <c r="CV44" s="624"/>
      <c r="CW44" s="624"/>
      <c r="CX44" s="624"/>
      <c r="CY44" s="625"/>
      <c r="CZ44" s="628">
        <v>7.9</v>
      </c>
      <c r="DA44" s="629"/>
      <c r="DB44" s="629"/>
      <c r="DC44" s="635"/>
      <c r="DD44" s="632">
        <v>464358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1670734</v>
      </c>
      <c r="CS45" s="644"/>
      <c r="CT45" s="644"/>
      <c r="CU45" s="644"/>
      <c r="CV45" s="644"/>
      <c r="CW45" s="644"/>
      <c r="CX45" s="644"/>
      <c r="CY45" s="645"/>
      <c r="CZ45" s="628">
        <v>3.1</v>
      </c>
      <c r="DA45" s="656"/>
      <c r="DB45" s="656"/>
      <c r="DC45" s="658"/>
      <c r="DD45" s="632">
        <v>73290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2551384</v>
      </c>
      <c r="CS46" s="624"/>
      <c r="CT46" s="624"/>
      <c r="CU46" s="624"/>
      <c r="CV46" s="624"/>
      <c r="CW46" s="624"/>
      <c r="CX46" s="624"/>
      <c r="CY46" s="625"/>
      <c r="CZ46" s="628">
        <v>4.8</v>
      </c>
      <c r="DA46" s="629"/>
      <c r="DB46" s="629"/>
      <c r="DC46" s="635"/>
      <c r="DD46" s="632">
        <v>391068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53126702</v>
      </c>
      <c r="CS49" s="682"/>
      <c r="CT49" s="682"/>
      <c r="CU49" s="682"/>
      <c r="CV49" s="682"/>
      <c r="CW49" s="682"/>
      <c r="CX49" s="682"/>
      <c r="CY49" s="711"/>
      <c r="CZ49" s="703">
        <v>100</v>
      </c>
      <c r="DA49" s="712"/>
      <c r="DB49" s="712"/>
      <c r="DC49" s="713"/>
      <c r="DD49" s="714">
        <v>34111422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gxWrl71fY3N2wOj47XGeyJP2MMjFGFM5kjO0lkfwHBosYylVM71NyAKEc2PUbBZKJENdKLbrYWmd6XkToXSOQ==" saltValue="N2E9DQ13PtcwkeLgvskQ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53270</v>
      </c>
      <c r="R7" s="753"/>
      <c r="S7" s="753"/>
      <c r="T7" s="753"/>
      <c r="U7" s="753"/>
      <c r="V7" s="753">
        <v>52835</v>
      </c>
      <c r="W7" s="753"/>
      <c r="X7" s="753"/>
      <c r="Y7" s="753"/>
      <c r="Z7" s="753"/>
      <c r="AA7" s="753">
        <v>435</v>
      </c>
      <c r="AB7" s="753"/>
      <c r="AC7" s="753"/>
      <c r="AD7" s="753"/>
      <c r="AE7" s="754"/>
      <c r="AF7" s="755">
        <v>392</v>
      </c>
      <c r="AG7" s="756"/>
      <c r="AH7" s="756"/>
      <c r="AI7" s="756"/>
      <c r="AJ7" s="757"/>
      <c r="AK7" s="758">
        <v>2047</v>
      </c>
      <c r="AL7" s="759"/>
      <c r="AM7" s="759"/>
      <c r="AN7" s="759"/>
      <c r="AO7" s="759"/>
      <c r="AP7" s="759">
        <v>31357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2"/>
      <c r="CH7" s="743">
        <v>31</v>
      </c>
      <c r="CI7" s="744"/>
      <c r="CJ7" s="744"/>
      <c r="CK7" s="744"/>
      <c r="CL7" s="745"/>
      <c r="CM7" s="743">
        <v>144</v>
      </c>
      <c r="CN7" s="744"/>
      <c r="CO7" s="744"/>
      <c r="CP7" s="744"/>
      <c r="CQ7" s="745"/>
      <c r="CR7" s="743">
        <v>6</v>
      </c>
      <c r="CS7" s="744"/>
      <c r="CT7" s="744"/>
      <c r="CU7" s="744"/>
      <c r="CV7" s="745"/>
      <c r="CW7" s="743" t="s">
        <v>490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14</v>
      </c>
      <c r="R8" s="784"/>
      <c r="S8" s="784"/>
      <c r="T8" s="784"/>
      <c r="U8" s="784"/>
      <c r="V8" s="784">
        <v>12</v>
      </c>
      <c r="W8" s="784"/>
      <c r="X8" s="784"/>
      <c r="Y8" s="784"/>
      <c r="Z8" s="784"/>
      <c r="AA8" s="784">
        <v>3</v>
      </c>
      <c r="AB8" s="784"/>
      <c r="AC8" s="784"/>
      <c r="AD8" s="784"/>
      <c r="AE8" s="785"/>
      <c r="AF8" s="786">
        <v>3</v>
      </c>
      <c r="AG8" s="787"/>
      <c r="AH8" s="787"/>
      <c r="AI8" s="787"/>
      <c r="AJ8" s="788"/>
      <c r="AK8" s="769" t="s">
        <v>551</v>
      </c>
      <c r="AL8" s="770"/>
      <c r="AM8" s="770"/>
      <c r="AN8" s="770"/>
      <c r="AO8" s="770"/>
      <c r="AP8" s="770" t="s">
        <v>551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562</v>
      </c>
      <c r="BT8" s="774"/>
      <c r="BU8" s="774"/>
      <c r="BV8" s="774"/>
      <c r="BW8" s="774"/>
      <c r="BX8" s="774"/>
      <c r="BY8" s="774"/>
      <c r="BZ8" s="774"/>
      <c r="CA8" s="774"/>
      <c r="CB8" s="774"/>
      <c r="CC8" s="774"/>
      <c r="CD8" s="774"/>
      <c r="CE8" s="774"/>
      <c r="CF8" s="774"/>
      <c r="CG8" s="775"/>
      <c r="CH8" s="776">
        <v>-15</v>
      </c>
      <c r="CI8" s="777"/>
      <c r="CJ8" s="777"/>
      <c r="CK8" s="777"/>
      <c r="CL8" s="778"/>
      <c r="CM8" s="776">
        <v>438</v>
      </c>
      <c r="CN8" s="777"/>
      <c r="CO8" s="777"/>
      <c r="CP8" s="777"/>
      <c r="CQ8" s="778"/>
      <c r="CR8" s="776">
        <v>598</v>
      </c>
      <c r="CS8" s="777"/>
      <c r="CT8" s="777"/>
      <c r="CU8" s="777"/>
      <c r="CV8" s="778"/>
      <c r="CW8" s="776" t="s">
        <v>490</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20</v>
      </c>
      <c r="R9" s="784"/>
      <c r="S9" s="784"/>
      <c r="T9" s="784"/>
      <c r="U9" s="784"/>
      <c r="V9" s="784">
        <v>20</v>
      </c>
      <c r="W9" s="784"/>
      <c r="X9" s="784"/>
      <c r="Y9" s="784"/>
      <c r="Z9" s="784"/>
      <c r="AA9" s="784">
        <v>0</v>
      </c>
      <c r="AB9" s="784"/>
      <c r="AC9" s="784"/>
      <c r="AD9" s="784"/>
      <c r="AE9" s="785"/>
      <c r="AF9" s="786" t="s">
        <v>122</v>
      </c>
      <c r="AG9" s="787"/>
      <c r="AH9" s="787"/>
      <c r="AI9" s="787"/>
      <c r="AJ9" s="788"/>
      <c r="AK9" s="769">
        <v>20</v>
      </c>
      <c r="AL9" s="770"/>
      <c r="AM9" s="770"/>
      <c r="AN9" s="770"/>
      <c r="AO9" s="770"/>
      <c r="AP9" s="770">
        <v>118</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563</v>
      </c>
      <c r="BT9" s="774"/>
      <c r="BU9" s="774"/>
      <c r="BV9" s="774"/>
      <c r="BW9" s="774"/>
      <c r="BX9" s="774"/>
      <c r="BY9" s="774"/>
      <c r="BZ9" s="774"/>
      <c r="CA9" s="774"/>
      <c r="CB9" s="774"/>
      <c r="CC9" s="774"/>
      <c r="CD9" s="774"/>
      <c r="CE9" s="774"/>
      <c r="CF9" s="774"/>
      <c r="CG9" s="775"/>
      <c r="CH9" s="776">
        <v>-5</v>
      </c>
      <c r="CI9" s="777"/>
      <c r="CJ9" s="777"/>
      <c r="CK9" s="777"/>
      <c r="CL9" s="778"/>
      <c r="CM9" s="776">
        <v>88</v>
      </c>
      <c r="CN9" s="777"/>
      <c r="CO9" s="777"/>
      <c r="CP9" s="777"/>
      <c r="CQ9" s="778"/>
      <c r="CR9" s="776">
        <v>45</v>
      </c>
      <c r="CS9" s="777"/>
      <c r="CT9" s="777"/>
      <c r="CU9" s="777"/>
      <c r="CV9" s="778"/>
      <c r="CW9" s="776" t="s">
        <v>490</v>
      </c>
      <c r="CX9" s="777"/>
      <c r="CY9" s="777"/>
      <c r="CZ9" s="777"/>
      <c r="DA9" s="778"/>
      <c r="DB9" s="776" t="s">
        <v>490</v>
      </c>
      <c r="DC9" s="777"/>
      <c r="DD9" s="777"/>
      <c r="DE9" s="777"/>
      <c r="DF9" s="778"/>
      <c r="DG9" s="776" t="s">
        <v>490</v>
      </c>
      <c r="DH9" s="777"/>
      <c r="DI9" s="777"/>
      <c r="DJ9" s="777"/>
      <c r="DK9" s="778"/>
      <c r="DL9" s="776" t="s">
        <v>490</v>
      </c>
      <c r="DM9" s="777"/>
      <c r="DN9" s="777"/>
      <c r="DO9" s="777"/>
      <c r="DP9" s="778"/>
      <c r="DQ9" s="776" t="s">
        <v>490</v>
      </c>
      <c r="DR9" s="777"/>
      <c r="DS9" s="777"/>
      <c r="DT9" s="777"/>
      <c r="DU9" s="778"/>
      <c r="DV9" s="773"/>
      <c r="DW9" s="774"/>
      <c r="DX9" s="774"/>
      <c r="DY9" s="774"/>
      <c r="DZ9" s="779"/>
      <c r="EA9" s="234"/>
    </row>
    <row r="10" spans="1:131" s="235" customFormat="1" ht="26.25" customHeight="1" x14ac:dyDescent="0.2">
      <c r="A10" s="238">
        <v>4</v>
      </c>
      <c r="B10" s="780" t="s">
        <v>377</v>
      </c>
      <c r="C10" s="781"/>
      <c r="D10" s="781"/>
      <c r="E10" s="781"/>
      <c r="F10" s="781"/>
      <c r="G10" s="781"/>
      <c r="H10" s="781"/>
      <c r="I10" s="781"/>
      <c r="J10" s="781"/>
      <c r="K10" s="781"/>
      <c r="L10" s="781"/>
      <c r="M10" s="781"/>
      <c r="N10" s="781"/>
      <c r="O10" s="781"/>
      <c r="P10" s="782"/>
      <c r="Q10" s="783">
        <v>726</v>
      </c>
      <c r="R10" s="784"/>
      <c r="S10" s="784"/>
      <c r="T10" s="784"/>
      <c r="U10" s="784"/>
      <c r="V10" s="784">
        <v>558</v>
      </c>
      <c r="W10" s="784"/>
      <c r="X10" s="784"/>
      <c r="Y10" s="784"/>
      <c r="Z10" s="784"/>
      <c r="AA10" s="784">
        <v>168</v>
      </c>
      <c r="AB10" s="784"/>
      <c r="AC10" s="784"/>
      <c r="AD10" s="784"/>
      <c r="AE10" s="785"/>
      <c r="AF10" s="786">
        <v>168</v>
      </c>
      <c r="AG10" s="787"/>
      <c r="AH10" s="787"/>
      <c r="AI10" s="787"/>
      <c r="AJ10" s="788"/>
      <c r="AK10" s="769">
        <v>279</v>
      </c>
      <c r="AL10" s="770"/>
      <c r="AM10" s="770"/>
      <c r="AN10" s="770"/>
      <c r="AO10" s="770"/>
      <c r="AP10" s="770" t="s">
        <v>551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379</v>
      </c>
      <c r="B23" s="789" t="s">
        <v>380</v>
      </c>
      <c r="C23" s="790"/>
      <c r="D23" s="790"/>
      <c r="E23" s="790"/>
      <c r="F23" s="790"/>
      <c r="G23" s="790"/>
      <c r="H23" s="790"/>
      <c r="I23" s="790"/>
      <c r="J23" s="790"/>
      <c r="K23" s="790"/>
      <c r="L23" s="790"/>
      <c r="M23" s="790"/>
      <c r="N23" s="790"/>
      <c r="O23" s="790"/>
      <c r="P23" s="791"/>
      <c r="Q23" s="792">
        <v>53732</v>
      </c>
      <c r="R23" s="793"/>
      <c r="S23" s="793"/>
      <c r="T23" s="793"/>
      <c r="U23" s="793"/>
      <c r="V23" s="793">
        <v>53127</v>
      </c>
      <c r="W23" s="793"/>
      <c r="X23" s="793"/>
      <c r="Y23" s="793"/>
      <c r="Z23" s="793"/>
      <c r="AA23" s="793">
        <v>605</v>
      </c>
      <c r="AB23" s="793"/>
      <c r="AC23" s="793"/>
      <c r="AD23" s="793"/>
      <c r="AE23" s="794"/>
      <c r="AF23" s="795">
        <v>562</v>
      </c>
      <c r="AG23" s="793"/>
      <c r="AH23" s="793"/>
      <c r="AI23" s="793"/>
      <c r="AJ23" s="796"/>
      <c r="AK23" s="797"/>
      <c r="AL23" s="798"/>
      <c r="AM23" s="798"/>
      <c r="AN23" s="798"/>
      <c r="AO23" s="798"/>
      <c r="AP23" s="793">
        <v>31475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391</v>
      </c>
      <c r="C28" s="750"/>
      <c r="D28" s="750"/>
      <c r="E28" s="750"/>
      <c r="F28" s="750"/>
      <c r="G28" s="750"/>
      <c r="H28" s="750"/>
      <c r="I28" s="750"/>
      <c r="J28" s="750"/>
      <c r="K28" s="750"/>
      <c r="L28" s="750"/>
      <c r="M28" s="750"/>
      <c r="N28" s="750"/>
      <c r="O28" s="750"/>
      <c r="P28" s="751"/>
      <c r="Q28" s="822">
        <v>13725</v>
      </c>
      <c r="R28" s="823"/>
      <c r="S28" s="823"/>
      <c r="T28" s="823"/>
      <c r="U28" s="823"/>
      <c r="V28" s="823">
        <v>13701</v>
      </c>
      <c r="W28" s="823"/>
      <c r="X28" s="823"/>
      <c r="Y28" s="823"/>
      <c r="Z28" s="823"/>
      <c r="AA28" s="823">
        <v>24</v>
      </c>
      <c r="AB28" s="823"/>
      <c r="AC28" s="823"/>
      <c r="AD28" s="823"/>
      <c r="AE28" s="824"/>
      <c r="AF28" s="825">
        <v>24</v>
      </c>
      <c r="AG28" s="823"/>
      <c r="AH28" s="823"/>
      <c r="AI28" s="823"/>
      <c r="AJ28" s="826"/>
      <c r="AK28" s="827">
        <v>1435</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392</v>
      </c>
      <c r="C29" s="781"/>
      <c r="D29" s="781"/>
      <c r="E29" s="781"/>
      <c r="F29" s="781"/>
      <c r="G29" s="781"/>
      <c r="H29" s="781"/>
      <c r="I29" s="781"/>
      <c r="J29" s="781"/>
      <c r="K29" s="781"/>
      <c r="L29" s="781"/>
      <c r="M29" s="781"/>
      <c r="N29" s="781"/>
      <c r="O29" s="781"/>
      <c r="P29" s="782"/>
      <c r="Q29" s="783">
        <v>15</v>
      </c>
      <c r="R29" s="784"/>
      <c r="S29" s="784"/>
      <c r="T29" s="784"/>
      <c r="U29" s="784"/>
      <c r="V29" s="784">
        <v>15</v>
      </c>
      <c r="W29" s="784"/>
      <c r="X29" s="784"/>
      <c r="Y29" s="784"/>
      <c r="Z29" s="784"/>
      <c r="AA29" s="784">
        <v>0</v>
      </c>
      <c r="AB29" s="784"/>
      <c r="AC29" s="784"/>
      <c r="AD29" s="784"/>
      <c r="AE29" s="785"/>
      <c r="AF29" s="786" t="s">
        <v>122</v>
      </c>
      <c r="AG29" s="787"/>
      <c r="AH29" s="787"/>
      <c r="AI29" s="787"/>
      <c r="AJ29" s="788"/>
      <c r="AK29" s="834" t="s">
        <v>551</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393</v>
      </c>
      <c r="C30" s="781"/>
      <c r="D30" s="781"/>
      <c r="E30" s="781"/>
      <c r="F30" s="781"/>
      <c r="G30" s="781"/>
      <c r="H30" s="781"/>
      <c r="I30" s="781"/>
      <c r="J30" s="781"/>
      <c r="K30" s="781"/>
      <c r="L30" s="781"/>
      <c r="M30" s="781"/>
      <c r="N30" s="781"/>
      <c r="O30" s="781"/>
      <c r="P30" s="782"/>
      <c r="Q30" s="783">
        <v>11216</v>
      </c>
      <c r="R30" s="784"/>
      <c r="S30" s="784"/>
      <c r="T30" s="784"/>
      <c r="U30" s="784"/>
      <c r="V30" s="784">
        <v>11165</v>
      </c>
      <c r="W30" s="784"/>
      <c r="X30" s="784"/>
      <c r="Y30" s="784"/>
      <c r="Z30" s="784"/>
      <c r="AA30" s="784">
        <v>50</v>
      </c>
      <c r="AB30" s="784"/>
      <c r="AC30" s="784"/>
      <c r="AD30" s="784"/>
      <c r="AE30" s="785"/>
      <c r="AF30" s="786">
        <v>50</v>
      </c>
      <c r="AG30" s="787"/>
      <c r="AH30" s="787"/>
      <c r="AI30" s="787"/>
      <c r="AJ30" s="788"/>
      <c r="AK30" s="834">
        <v>1893</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394</v>
      </c>
      <c r="C31" s="781"/>
      <c r="D31" s="781"/>
      <c r="E31" s="781"/>
      <c r="F31" s="781"/>
      <c r="G31" s="781"/>
      <c r="H31" s="781"/>
      <c r="I31" s="781"/>
      <c r="J31" s="781"/>
      <c r="K31" s="781"/>
      <c r="L31" s="781"/>
      <c r="M31" s="781"/>
      <c r="N31" s="781"/>
      <c r="O31" s="781"/>
      <c r="P31" s="782"/>
      <c r="Q31" s="783">
        <v>2118</v>
      </c>
      <c r="R31" s="784"/>
      <c r="S31" s="784"/>
      <c r="T31" s="784"/>
      <c r="U31" s="784"/>
      <c r="V31" s="784">
        <v>2082</v>
      </c>
      <c r="W31" s="784"/>
      <c r="X31" s="784"/>
      <c r="Y31" s="784"/>
      <c r="Z31" s="784"/>
      <c r="AA31" s="784">
        <v>36</v>
      </c>
      <c r="AB31" s="784"/>
      <c r="AC31" s="784"/>
      <c r="AD31" s="784"/>
      <c r="AE31" s="785"/>
      <c r="AF31" s="786">
        <v>36</v>
      </c>
      <c r="AG31" s="787"/>
      <c r="AH31" s="787"/>
      <c r="AI31" s="787"/>
      <c r="AJ31" s="788"/>
      <c r="AK31" s="834">
        <v>549</v>
      </c>
      <c r="AL31" s="830"/>
      <c r="AM31" s="830"/>
      <c r="AN31" s="830"/>
      <c r="AO31" s="830"/>
      <c r="AP31" s="830" t="s">
        <v>551</v>
      </c>
      <c r="AQ31" s="830"/>
      <c r="AR31" s="830"/>
      <c r="AS31" s="830"/>
      <c r="AT31" s="830"/>
      <c r="AU31" s="830" t="s">
        <v>551</v>
      </c>
      <c r="AV31" s="830"/>
      <c r="AW31" s="830"/>
      <c r="AX31" s="830"/>
      <c r="AY31" s="830"/>
      <c r="AZ31" s="831" t="s">
        <v>551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395</v>
      </c>
      <c r="C32" s="781"/>
      <c r="D32" s="781"/>
      <c r="E32" s="781"/>
      <c r="F32" s="781"/>
      <c r="G32" s="781"/>
      <c r="H32" s="781"/>
      <c r="I32" s="781"/>
      <c r="J32" s="781"/>
      <c r="K32" s="781"/>
      <c r="L32" s="781"/>
      <c r="M32" s="781"/>
      <c r="N32" s="781"/>
      <c r="O32" s="781"/>
      <c r="P32" s="782"/>
      <c r="Q32" s="783">
        <v>2184</v>
      </c>
      <c r="R32" s="784"/>
      <c r="S32" s="784"/>
      <c r="T32" s="784"/>
      <c r="U32" s="784"/>
      <c r="V32" s="784">
        <v>1990</v>
      </c>
      <c r="W32" s="784"/>
      <c r="X32" s="784"/>
      <c r="Y32" s="784"/>
      <c r="Z32" s="784"/>
      <c r="AA32" s="784">
        <v>194</v>
      </c>
      <c r="AB32" s="784"/>
      <c r="AC32" s="784"/>
      <c r="AD32" s="784"/>
      <c r="AE32" s="785"/>
      <c r="AF32" s="786">
        <v>2730</v>
      </c>
      <c r="AG32" s="787"/>
      <c r="AH32" s="787"/>
      <c r="AI32" s="787"/>
      <c r="AJ32" s="788"/>
      <c r="AK32" s="834" t="s">
        <v>551</v>
      </c>
      <c r="AL32" s="830"/>
      <c r="AM32" s="830"/>
      <c r="AN32" s="830"/>
      <c r="AO32" s="830"/>
      <c r="AP32" s="830">
        <v>1331</v>
      </c>
      <c r="AQ32" s="830"/>
      <c r="AR32" s="830"/>
      <c r="AS32" s="830"/>
      <c r="AT32" s="830"/>
      <c r="AU32" s="830">
        <v>53</v>
      </c>
      <c r="AV32" s="830"/>
      <c r="AW32" s="830"/>
      <c r="AX32" s="830"/>
      <c r="AY32" s="830"/>
      <c r="AZ32" s="831" t="s">
        <v>551</v>
      </c>
      <c r="BA32" s="831"/>
      <c r="BB32" s="831"/>
      <c r="BC32" s="831"/>
      <c r="BD32" s="831"/>
      <c r="BE32" s="832" t="s">
        <v>396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397</v>
      </c>
      <c r="C33" s="781"/>
      <c r="D33" s="781"/>
      <c r="E33" s="781"/>
      <c r="F33" s="781"/>
      <c r="G33" s="781"/>
      <c r="H33" s="781"/>
      <c r="I33" s="781"/>
      <c r="J33" s="781"/>
      <c r="K33" s="781"/>
      <c r="L33" s="781"/>
      <c r="M33" s="781"/>
      <c r="N33" s="781"/>
      <c r="O33" s="781"/>
      <c r="P33" s="782"/>
      <c r="Q33" s="783">
        <v>3521</v>
      </c>
      <c r="R33" s="784"/>
      <c r="S33" s="784"/>
      <c r="T33" s="784"/>
      <c r="U33" s="784"/>
      <c r="V33" s="784">
        <v>3459</v>
      </c>
      <c r="W33" s="784"/>
      <c r="X33" s="784"/>
      <c r="Y33" s="784"/>
      <c r="Z33" s="784"/>
      <c r="AA33" s="784">
        <v>62</v>
      </c>
      <c r="AB33" s="784"/>
      <c r="AC33" s="784"/>
      <c r="AD33" s="784"/>
      <c r="AE33" s="785"/>
      <c r="AF33" s="786">
        <v>835</v>
      </c>
      <c r="AG33" s="787"/>
      <c r="AH33" s="787"/>
      <c r="AI33" s="787"/>
      <c r="AJ33" s="788"/>
      <c r="AK33" s="834" t="s">
        <v>551</v>
      </c>
      <c r="AL33" s="830"/>
      <c r="AM33" s="830"/>
      <c r="AN33" s="830"/>
      <c r="AO33" s="830"/>
      <c r="AP33" s="830">
        <v>19165</v>
      </c>
      <c r="AQ33" s="830"/>
      <c r="AR33" s="830"/>
      <c r="AS33" s="830"/>
      <c r="AT33" s="830"/>
      <c r="AU33" s="830">
        <v>13780</v>
      </c>
      <c r="AV33" s="830"/>
      <c r="AW33" s="830"/>
      <c r="AX33" s="830"/>
      <c r="AY33" s="830"/>
      <c r="AZ33" s="831" t="s">
        <v>551</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3676</v>
      </c>
      <c r="AG63" s="844"/>
      <c r="AH63" s="844"/>
      <c r="AI63" s="844"/>
      <c r="AJ63" s="845"/>
      <c r="AK63" s="846"/>
      <c r="AL63" s="841"/>
      <c r="AM63" s="841"/>
      <c r="AN63" s="841"/>
      <c r="AO63" s="841"/>
      <c r="AP63" s="844">
        <f>SUM(AP28:AT62)</f>
        <v>20496</v>
      </c>
      <c r="AQ63" s="844"/>
      <c r="AR63" s="844"/>
      <c r="AS63" s="844"/>
      <c r="AT63" s="844"/>
      <c r="AU63" s="844">
        <f>SUM(AU28:AY62)</f>
        <v>13833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552</v>
      </c>
      <c r="C68" s="870"/>
      <c r="D68" s="870"/>
      <c r="E68" s="870"/>
      <c r="F68" s="870"/>
      <c r="G68" s="870"/>
      <c r="H68" s="870"/>
      <c r="I68" s="870"/>
      <c r="J68" s="870"/>
      <c r="K68" s="870"/>
      <c r="L68" s="870"/>
      <c r="M68" s="870"/>
      <c r="N68" s="870"/>
      <c r="O68" s="870"/>
      <c r="P68" s="871"/>
      <c r="Q68" s="872">
        <v>4359</v>
      </c>
      <c r="R68" s="866"/>
      <c r="S68" s="866"/>
      <c r="T68" s="866"/>
      <c r="U68" s="866"/>
      <c r="V68" s="866">
        <v>4198</v>
      </c>
      <c r="W68" s="866"/>
      <c r="X68" s="866"/>
      <c r="Y68" s="866"/>
      <c r="Z68" s="866"/>
      <c r="AA68" s="866">
        <v>161</v>
      </c>
      <c r="AB68" s="866"/>
      <c r="AC68" s="866"/>
      <c r="AD68" s="866"/>
      <c r="AE68" s="866"/>
      <c r="AF68" s="866">
        <v>161</v>
      </c>
      <c r="AG68" s="866"/>
      <c r="AH68" s="866"/>
      <c r="AI68" s="866"/>
      <c r="AJ68" s="866"/>
      <c r="AK68" s="866" t="s">
        <v>551</v>
      </c>
      <c r="AL68" s="866"/>
      <c r="AM68" s="866"/>
      <c r="AN68" s="866"/>
      <c r="AO68" s="866"/>
      <c r="AP68" s="866">
        <v>6084</v>
      </c>
      <c r="AQ68" s="866"/>
      <c r="AR68" s="866"/>
      <c r="AS68" s="866"/>
      <c r="AT68" s="866"/>
      <c r="AU68" s="866">
        <v>1370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553</v>
      </c>
      <c r="C69" s="874"/>
      <c r="D69" s="874"/>
      <c r="E69" s="874"/>
      <c r="F69" s="874"/>
      <c r="G69" s="874"/>
      <c r="H69" s="874"/>
      <c r="I69" s="874"/>
      <c r="J69" s="874"/>
      <c r="K69" s="874"/>
      <c r="L69" s="874"/>
      <c r="M69" s="874"/>
      <c r="N69" s="874"/>
      <c r="O69" s="874"/>
      <c r="P69" s="875"/>
      <c r="Q69" s="876">
        <v>164</v>
      </c>
      <c r="R69" s="830"/>
      <c r="S69" s="830"/>
      <c r="T69" s="830"/>
      <c r="U69" s="830"/>
      <c r="V69" s="830">
        <v>161</v>
      </c>
      <c r="W69" s="830"/>
      <c r="X69" s="830"/>
      <c r="Y69" s="830"/>
      <c r="Z69" s="830"/>
      <c r="AA69" s="830">
        <v>4</v>
      </c>
      <c r="AB69" s="830"/>
      <c r="AC69" s="830"/>
      <c r="AD69" s="830"/>
      <c r="AE69" s="830"/>
      <c r="AF69" s="830">
        <v>4</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554</v>
      </c>
      <c r="C70" s="874"/>
      <c r="D70" s="874"/>
      <c r="E70" s="874"/>
      <c r="F70" s="874"/>
      <c r="G70" s="874"/>
      <c r="H70" s="874"/>
      <c r="I70" s="874"/>
      <c r="J70" s="874"/>
      <c r="K70" s="874"/>
      <c r="L70" s="874"/>
      <c r="M70" s="874"/>
      <c r="N70" s="874"/>
      <c r="O70" s="874"/>
      <c r="P70" s="875"/>
      <c r="Q70" s="876">
        <v>475</v>
      </c>
      <c r="R70" s="830"/>
      <c r="S70" s="830"/>
      <c r="T70" s="830"/>
      <c r="U70" s="830"/>
      <c r="V70" s="830">
        <v>455</v>
      </c>
      <c r="W70" s="830"/>
      <c r="X70" s="830"/>
      <c r="Y70" s="830"/>
      <c r="Z70" s="830"/>
      <c r="AA70" s="830">
        <v>20</v>
      </c>
      <c r="AB70" s="830"/>
      <c r="AC70" s="830"/>
      <c r="AD70" s="830"/>
      <c r="AE70" s="830"/>
      <c r="AF70" s="830">
        <v>20</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555</v>
      </c>
      <c r="C71" s="874"/>
      <c r="D71" s="874"/>
      <c r="E71" s="874"/>
      <c r="F71" s="874"/>
      <c r="G71" s="874"/>
      <c r="H71" s="874"/>
      <c r="I71" s="874"/>
      <c r="J71" s="874"/>
      <c r="K71" s="874"/>
      <c r="L71" s="874"/>
      <c r="M71" s="874"/>
      <c r="N71" s="874"/>
      <c r="O71" s="874"/>
      <c r="P71" s="875"/>
      <c r="Q71" s="876">
        <v>598</v>
      </c>
      <c r="R71" s="830"/>
      <c r="S71" s="830"/>
      <c r="T71" s="830"/>
      <c r="U71" s="830"/>
      <c r="V71" s="830">
        <v>537</v>
      </c>
      <c r="W71" s="830"/>
      <c r="X71" s="830"/>
      <c r="Y71" s="830"/>
      <c r="Z71" s="830"/>
      <c r="AA71" s="830">
        <v>61</v>
      </c>
      <c r="AB71" s="830"/>
      <c r="AC71" s="830"/>
      <c r="AD71" s="830"/>
      <c r="AE71" s="830"/>
      <c r="AF71" s="830">
        <v>61</v>
      </c>
      <c r="AG71" s="830"/>
      <c r="AH71" s="830"/>
      <c r="AI71" s="830"/>
      <c r="AJ71" s="830"/>
      <c r="AK71" s="830">
        <v>137</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556</v>
      </c>
      <c r="C72" s="874"/>
      <c r="D72" s="874"/>
      <c r="E72" s="874"/>
      <c r="F72" s="874"/>
      <c r="G72" s="874"/>
      <c r="H72" s="874"/>
      <c r="I72" s="874"/>
      <c r="J72" s="874"/>
      <c r="K72" s="874"/>
      <c r="L72" s="874"/>
      <c r="M72" s="874"/>
      <c r="N72" s="874"/>
      <c r="O72" s="874"/>
      <c r="P72" s="875"/>
      <c r="Q72" s="876">
        <v>2157</v>
      </c>
      <c r="R72" s="830"/>
      <c r="S72" s="830"/>
      <c r="T72" s="830"/>
      <c r="U72" s="830"/>
      <c r="V72" s="830">
        <v>2117</v>
      </c>
      <c r="W72" s="830"/>
      <c r="X72" s="830"/>
      <c r="Y72" s="830"/>
      <c r="Z72" s="830"/>
      <c r="AA72" s="830">
        <v>41</v>
      </c>
      <c r="AB72" s="830"/>
      <c r="AC72" s="830"/>
      <c r="AD72" s="830"/>
      <c r="AE72" s="830"/>
      <c r="AF72" s="830">
        <v>41</v>
      </c>
      <c r="AG72" s="830"/>
      <c r="AH72" s="830"/>
      <c r="AI72" s="830"/>
      <c r="AJ72" s="830"/>
      <c r="AK72" s="830" t="s">
        <v>551</v>
      </c>
      <c r="AL72" s="830"/>
      <c r="AM72" s="830"/>
      <c r="AN72" s="830"/>
      <c r="AO72" s="830"/>
      <c r="AP72" s="830">
        <v>400</v>
      </c>
      <c r="AQ72" s="830"/>
      <c r="AR72" s="830"/>
      <c r="AS72" s="830"/>
      <c r="AT72" s="830"/>
      <c r="AU72" s="830">
        <v>257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557</v>
      </c>
      <c r="C73" s="874"/>
      <c r="D73" s="874"/>
      <c r="E73" s="874"/>
      <c r="F73" s="874"/>
      <c r="G73" s="874"/>
      <c r="H73" s="874"/>
      <c r="I73" s="874"/>
      <c r="J73" s="874"/>
      <c r="K73" s="874"/>
      <c r="L73" s="874"/>
      <c r="M73" s="874"/>
      <c r="N73" s="874"/>
      <c r="O73" s="874"/>
      <c r="P73" s="875"/>
      <c r="Q73" s="876">
        <v>230</v>
      </c>
      <c r="R73" s="830"/>
      <c r="S73" s="830"/>
      <c r="T73" s="830"/>
      <c r="U73" s="830"/>
      <c r="V73" s="830">
        <v>195</v>
      </c>
      <c r="W73" s="830"/>
      <c r="X73" s="830"/>
      <c r="Y73" s="830"/>
      <c r="Z73" s="830"/>
      <c r="AA73" s="830">
        <v>35</v>
      </c>
      <c r="AB73" s="830"/>
      <c r="AC73" s="830"/>
      <c r="AD73" s="830"/>
      <c r="AE73" s="830"/>
      <c r="AF73" s="830">
        <v>35</v>
      </c>
      <c r="AG73" s="830"/>
      <c r="AH73" s="830"/>
      <c r="AI73" s="830"/>
      <c r="AJ73" s="830"/>
      <c r="AK73" s="830" t="s">
        <v>551</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558</v>
      </c>
      <c r="C74" s="874"/>
      <c r="D74" s="874"/>
      <c r="E74" s="874"/>
      <c r="F74" s="874"/>
      <c r="G74" s="874"/>
      <c r="H74" s="874"/>
      <c r="I74" s="874"/>
      <c r="J74" s="874"/>
      <c r="K74" s="874"/>
      <c r="L74" s="874"/>
      <c r="M74" s="874"/>
      <c r="N74" s="874"/>
      <c r="O74" s="874"/>
      <c r="P74" s="875"/>
      <c r="Q74" s="876">
        <v>1359863</v>
      </c>
      <c r="R74" s="830"/>
      <c r="S74" s="830"/>
      <c r="T74" s="830"/>
      <c r="U74" s="830"/>
      <c r="V74" s="830">
        <v>1332205</v>
      </c>
      <c r="W74" s="830"/>
      <c r="X74" s="830"/>
      <c r="Y74" s="830"/>
      <c r="Z74" s="830"/>
      <c r="AA74" s="830">
        <v>27659</v>
      </c>
      <c r="AB74" s="830"/>
      <c r="AC74" s="830"/>
      <c r="AD74" s="830"/>
      <c r="AE74" s="830"/>
      <c r="AF74" s="830">
        <v>27659</v>
      </c>
      <c r="AG74" s="830"/>
      <c r="AH74" s="830"/>
      <c r="AI74" s="830"/>
      <c r="AJ74" s="830"/>
      <c r="AK74" s="830">
        <v>9500</v>
      </c>
      <c r="AL74" s="830"/>
      <c r="AM74" s="830"/>
      <c r="AN74" s="830"/>
      <c r="AO74" s="830"/>
      <c r="AP74" s="830" t="s">
        <v>551</v>
      </c>
      <c r="AQ74" s="830"/>
      <c r="AR74" s="830"/>
      <c r="AS74" s="830"/>
      <c r="AT74" s="830"/>
      <c r="AU74" s="830" t="s">
        <v>551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559</v>
      </c>
      <c r="C75" s="874"/>
      <c r="D75" s="874"/>
      <c r="E75" s="874"/>
      <c r="F75" s="874"/>
      <c r="G75" s="874"/>
      <c r="H75" s="874"/>
      <c r="I75" s="874"/>
      <c r="J75" s="874"/>
      <c r="K75" s="874"/>
      <c r="L75" s="874"/>
      <c r="M75" s="874"/>
      <c r="N75" s="874"/>
      <c r="O75" s="874"/>
      <c r="P75" s="875"/>
      <c r="Q75" s="877">
        <v>38885</v>
      </c>
      <c r="R75" s="878"/>
      <c r="S75" s="878"/>
      <c r="T75" s="878"/>
      <c r="U75" s="834"/>
      <c r="V75" s="879">
        <v>35641</v>
      </c>
      <c r="W75" s="878"/>
      <c r="X75" s="878"/>
      <c r="Y75" s="878"/>
      <c r="Z75" s="834"/>
      <c r="AA75" s="879">
        <v>3244</v>
      </c>
      <c r="AB75" s="878"/>
      <c r="AC75" s="878"/>
      <c r="AD75" s="878"/>
      <c r="AE75" s="834"/>
      <c r="AF75" s="879">
        <v>26209</v>
      </c>
      <c r="AG75" s="878"/>
      <c r="AH75" s="878"/>
      <c r="AI75" s="878"/>
      <c r="AJ75" s="834"/>
      <c r="AK75" s="879" t="s">
        <v>551</v>
      </c>
      <c r="AL75" s="878"/>
      <c r="AM75" s="878"/>
      <c r="AN75" s="878"/>
      <c r="AO75" s="834"/>
      <c r="AP75" s="879">
        <v>94795</v>
      </c>
      <c r="AQ75" s="878"/>
      <c r="AR75" s="878"/>
      <c r="AS75" s="878"/>
      <c r="AT75" s="834"/>
      <c r="AU75" s="879" t="s">
        <v>551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560</v>
      </c>
      <c r="C76" s="874"/>
      <c r="D76" s="874"/>
      <c r="E76" s="874"/>
      <c r="F76" s="874"/>
      <c r="G76" s="874"/>
      <c r="H76" s="874"/>
      <c r="I76" s="874"/>
      <c r="J76" s="874"/>
      <c r="K76" s="874"/>
      <c r="L76" s="874"/>
      <c r="M76" s="874"/>
      <c r="N76" s="874"/>
      <c r="O76" s="874"/>
      <c r="P76" s="875"/>
      <c r="Q76" s="877">
        <v>6635</v>
      </c>
      <c r="R76" s="878"/>
      <c r="S76" s="878"/>
      <c r="T76" s="878"/>
      <c r="U76" s="834"/>
      <c r="V76" s="879">
        <v>5820</v>
      </c>
      <c r="W76" s="878"/>
      <c r="X76" s="878"/>
      <c r="Y76" s="878"/>
      <c r="Z76" s="834"/>
      <c r="AA76" s="879">
        <v>815</v>
      </c>
      <c r="AB76" s="878"/>
      <c r="AC76" s="878"/>
      <c r="AD76" s="878"/>
      <c r="AE76" s="834"/>
      <c r="AF76" s="879">
        <v>19303</v>
      </c>
      <c r="AG76" s="878"/>
      <c r="AH76" s="878"/>
      <c r="AI76" s="878"/>
      <c r="AJ76" s="834"/>
      <c r="AK76" s="879" t="s">
        <v>551</v>
      </c>
      <c r="AL76" s="878"/>
      <c r="AM76" s="878"/>
      <c r="AN76" s="878"/>
      <c r="AO76" s="834"/>
      <c r="AP76" s="879">
        <v>22689</v>
      </c>
      <c r="AQ76" s="878"/>
      <c r="AR76" s="878"/>
      <c r="AS76" s="878"/>
      <c r="AT76" s="834"/>
      <c r="AU76" s="879" t="s">
        <v>551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73493</v>
      </c>
      <c r="AG88" s="844"/>
      <c r="AH88" s="844"/>
      <c r="AI88" s="844"/>
      <c r="AJ88" s="844"/>
      <c r="AK88" s="841"/>
      <c r="AL88" s="841"/>
      <c r="AM88" s="841"/>
      <c r="AN88" s="841"/>
      <c r="AO88" s="841"/>
      <c r="AP88" s="844">
        <f>SUM(AP68:AT87)</f>
        <v>123968</v>
      </c>
      <c r="AQ88" s="844"/>
      <c r="AR88" s="844"/>
      <c r="AS88" s="844"/>
      <c r="AT88" s="844"/>
      <c r="AU88" s="844">
        <f>SUM(AU68:AY87)</f>
        <v>1627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649</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3913349</v>
      </c>
      <c r="AB110" s="900"/>
      <c r="AC110" s="900"/>
      <c r="AD110" s="900"/>
      <c r="AE110" s="901"/>
      <c r="AF110" s="902">
        <v>3780961</v>
      </c>
      <c r="AG110" s="900"/>
      <c r="AH110" s="900"/>
      <c r="AI110" s="900"/>
      <c r="AJ110" s="901"/>
      <c r="AK110" s="902">
        <v>3764518</v>
      </c>
      <c r="AL110" s="900"/>
      <c r="AM110" s="900"/>
      <c r="AN110" s="900"/>
      <c r="AO110" s="901"/>
      <c r="AP110" s="903">
        <v>16.8</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33737503</v>
      </c>
      <c r="BR110" s="931"/>
      <c r="BS110" s="931"/>
      <c r="BT110" s="931"/>
      <c r="BU110" s="931"/>
      <c r="BV110" s="931">
        <v>32755596</v>
      </c>
      <c r="BW110" s="931"/>
      <c r="BX110" s="931"/>
      <c r="BY110" s="931"/>
      <c r="BZ110" s="931"/>
      <c r="CA110" s="931">
        <v>31474913</v>
      </c>
      <c r="CB110" s="931"/>
      <c r="CC110" s="931"/>
      <c r="CD110" s="931"/>
      <c r="CE110" s="931"/>
      <c r="CF110" s="944">
        <v>140.30000000000001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16444966</v>
      </c>
      <c r="BR112" s="926"/>
      <c r="BS112" s="926"/>
      <c r="BT112" s="926"/>
      <c r="BU112" s="926"/>
      <c r="BV112" s="926">
        <v>15015919</v>
      </c>
      <c r="BW112" s="926"/>
      <c r="BX112" s="926"/>
      <c r="BY112" s="926"/>
      <c r="BZ112" s="926"/>
      <c r="CA112" s="926">
        <v>13833079</v>
      </c>
      <c r="CB112" s="926"/>
      <c r="CC112" s="926"/>
      <c r="CD112" s="926"/>
      <c r="CE112" s="926"/>
      <c r="CF112" s="920">
        <v>61.7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2010081</v>
      </c>
      <c r="AB113" s="938"/>
      <c r="AC113" s="938"/>
      <c r="AD113" s="938"/>
      <c r="AE113" s="939"/>
      <c r="AF113" s="940">
        <v>1469794</v>
      </c>
      <c r="AG113" s="938"/>
      <c r="AH113" s="938"/>
      <c r="AI113" s="938"/>
      <c r="AJ113" s="939"/>
      <c r="AK113" s="940">
        <v>1439000</v>
      </c>
      <c r="AL113" s="938"/>
      <c r="AM113" s="938"/>
      <c r="AN113" s="938"/>
      <c r="AO113" s="939"/>
      <c r="AP113" s="941">
        <v>6.4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1920809</v>
      </c>
      <c r="BR113" s="926"/>
      <c r="BS113" s="926"/>
      <c r="BT113" s="926"/>
      <c r="BU113" s="926"/>
      <c r="BV113" s="926">
        <v>1730249</v>
      </c>
      <c r="BW113" s="926"/>
      <c r="BX113" s="926"/>
      <c r="BY113" s="926"/>
      <c r="BZ113" s="926"/>
      <c r="CA113" s="926">
        <v>1627230</v>
      </c>
      <c r="CB113" s="926"/>
      <c r="CC113" s="926"/>
      <c r="CD113" s="926"/>
      <c r="CE113" s="926"/>
      <c r="CF113" s="920">
        <v>7.3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214362</v>
      </c>
      <c r="AB114" s="959"/>
      <c r="AC114" s="959"/>
      <c r="AD114" s="959"/>
      <c r="AE114" s="960"/>
      <c r="AF114" s="961">
        <v>195197</v>
      </c>
      <c r="AG114" s="959"/>
      <c r="AH114" s="959"/>
      <c r="AI114" s="959"/>
      <c r="AJ114" s="960"/>
      <c r="AK114" s="961">
        <v>190385</v>
      </c>
      <c r="AL114" s="959"/>
      <c r="AM114" s="959"/>
      <c r="AN114" s="959"/>
      <c r="AO114" s="960"/>
      <c r="AP114" s="962">
        <v>0.8</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3239200</v>
      </c>
      <c r="BR114" s="926"/>
      <c r="BS114" s="926"/>
      <c r="BT114" s="926"/>
      <c r="BU114" s="926"/>
      <c r="BV114" s="926">
        <v>3262100</v>
      </c>
      <c r="BW114" s="926"/>
      <c r="BX114" s="926"/>
      <c r="BY114" s="926"/>
      <c r="BZ114" s="926"/>
      <c r="CA114" s="926">
        <v>3368341</v>
      </c>
      <c r="CB114" s="926"/>
      <c r="CC114" s="926"/>
      <c r="CD114" s="926"/>
      <c r="CE114" s="926"/>
      <c r="CF114" s="920">
        <v>15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6137792</v>
      </c>
      <c r="AB117" s="979"/>
      <c r="AC117" s="979"/>
      <c r="AD117" s="979"/>
      <c r="AE117" s="980"/>
      <c r="AF117" s="981">
        <v>5445952</v>
      </c>
      <c r="AG117" s="979"/>
      <c r="AH117" s="979"/>
      <c r="AI117" s="979"/>
      <c r="AJ117" s="980"/>
      <c r="AK117" s="981">
        <v>5393903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55342478</v>
      </c>
      <c r="BR119" s="1000"/>
      <c r="BS119" s="1000"/>
      <c r="BT119" s="1000"/>
      <c r="BU119" s="1000"/>
      <c r="BV119" s="1000">
        <v>52763864</v>
      </c>
      <c r="BW119" s="1000"/>
      <c r="BX119" s="1000"/>
      <c r="BY119" s="1000"/>
      <c r="BZ119" s="1000"/>
      <c r="CA119" s="1000">
        <v>50303563</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18791272</v>
      </c>
      <c r="BR120" s="931"/>
      <c r="BS120" s="931"/>
      <c r="BT120" s="931"/>
      <c r="BU120" s="931"/>
      <c r="BV120" s="931">
        <v>20332179</v>
      </c>
      <c r="BW120" s="931"/>
      <c r="BX120" s="931"/>
      <c r="BY120" s="931"/>
      <c r="BZ120" s="931"/>
      <c r="CA120" s="931">
        <v>20998462</v>
      </c>
      <c r="CB120" s="931"/>
      <c r="CC120" s="931"/>
      <c r="CD120" s="931"/>
      <c r="CE120" s="931"/>
      <c r="CF120" s="944">
        <v>93.6</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16350361</v>
      </c>
      <c r="DH120" s="931"/>
      <c r="DI120" s="931"/>
      <c r="DJ120" s="931"/>
      <c r="DK120" s="931"/>
      <c r="DL120" s="931">
        <v>14950471</v>
      </c>
      <c r="DM120" s="931"/>
      <c r="DN120" s="931"/>
      <c r="DO120" s="931"/>
      <c r="DP120" s="931"/>
      <c r="DQ120" s="931">
        <v>13779846</v>
      </c>
      <c r="DR120" s="931"/>
      <c r="DS120" s="931"/>
      <c r="DT120" s="931"/>
      <c r="DU120" s="931"/>
      <c r="DV120" s="932">
        <v>61.4</v>
      </c>
      <c r="DW120" s="932"/>
      <c r="DX120" s="932"/>
      <c r="DY120" s="932"/>
      <c r="DZ120" s="933"/>
    </row>
    <row r="121" spans="1:130" s="230"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8221697</v>
      </c>
      <c r="BR121" s="926"/>
      <c r="BS121" s="926"/>
      <c r="BT121" s="926"/>
      <c r="BU121" s="926"/>
      <c r="BV121" s="926">
        <v>8799954</v>
      </c>
      <c r="BW121" s="926"/>
      <c r="BX121" s="926"/>
      <c r="BY121" s="926"/>
      <c r="BZ121" s="926"/>
      <c r="CA121" s="926">
        <v>8345532</v>
      </c>
      <c r="CB121" s="926"/>
      <c r="CC121" s="926"/>
      <c r="CD121" s="926"/>
      <c r="CE121" s="926"/>
      <c r="CF121" s="920">
        <v>37.200000000000003</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94605</v>
      </c>
      <c r="DH121" s="926"/>
      <c r="DI121" s="926"/>
      <c r="DJ121" s="926"/>
      <c r="DK121" s="926"/>
      <c r="DL121" s="926">
        <v>65448</v>
      </c>
      <c r="DM121" s="926"/>
      <c r="DN121" s="926"/>
      <c r="DO121" s="926"/>
      <c r="DP121" s="926"/>
      <c r="DQ121" s="926">
        <v>53233</v>
      </c>
      <c r="DR121" s="926"/>
      <c r="DS121" s="926"/>
      <c r="DT121" s="926"/>
      <c r="DU121" s="926"/>
      <c r="DV121" s="927">
        <v>0.2</v>
      </c>
      <c r="DW121" s="927"/>
      <c r="DX121" s="927"/>
      <c r="DY121" s="927"/>
      <c r="DZ121" s="928"/>
    </row>
    <row r="122" spans="1:130" s="230"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38846490</v>
      </c>
      <c r="BR122" s="1000"/>
      <c r="BS122" s="1000"/>
      <c r="BT122" s="1000"/>
      <c r="BU122" s="1000"/>
      <c r="BV122" s="1000">
        <v>37327516</v>
      </c>
      <c r="BW122" s="1000"/>
      <c r="BX122" s="1000"/>
      <c r="BY122" s="1000"/>
      <c r="BZ122" s="1000"/>
      <c r="CA122" s="1000">
        <v>35654416</v>
      </c>
      <c r="CB122" s="1000"/>
      <c r="CC122" s="1000"/>
      <c r="CD122" s="1000"/>
      <c r="CE122" s="1000"/>
      <c r="CF122" s="1017">
        <v>159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65859459</v>
      </c>
      <c r="BR123" s="1064"/>
      <c r="BS123" s="1064"/>
      <c r="BT123" s="1064"/>
      <c r="BU123" s="1064"/>
      <c r="BV123" s="1064">
        <v>66459649</v>
      </c>
      <c r="BW123" s="1064"/>
      <c r="BX123" s="1064"/>
      <c r="BY123" s="1064"/>
      <c r="BZ123" s="1064"/>
      <c r="CA123" s="1064">
        <v>64998410</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1446912</v>
      </c>
      <c r="AB128" s="1046"/>
      <c r="AC128" s="1046"/>
      <c r="AD128" s="1046"/>
      <c r="AE128" s="1047"/>
      <c r="AF128" s="1048">
        <v>1334951</v>
      </c>
      <c r="AG128" s="1046"/>
      <c r="AH128" s="1046"/>
      <c r="AI128" s="1046"/>
      <c r="AJ128" s="1047"/>
      <c r="AK128" s="1048">
        <v>1357157</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12.03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25770953</v>
      </c>
      <c r="AB129" s="959"/>
      <c r="AC129" s="959"/>
      <c r="AD129" s="959"/>
      <c r="AE129" s="960"/>
      <c r="AF129" s="961">
        <v>25190391</v>
      </c>
      <c r="AG129" s="959"/>
      <c r="AH129" s="959"/>
      <c r="AI129" s="959"/>
      <c r="AJ129" s="960"/>
      <c r="AK129" s="961">
        <v>25763352</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17.03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3350686</v>
      </c>
      <c r="AB130" s="959"/>
      <c r="AC130" s="959"/>
      <c r="AD130" s="959"/>
      <c r="AE130" s="960"/>
      <c r="AF130" s="961">
        <v>3355372</v>
      </c>
      <c r="AG130" s="959"/>
      <c r="AH130" s="959"/>
      <c r="AI130" s="959"/>
      <c r="AJ130" s="960"/>
      <c r="AK130" s="961">
        <v>3333264</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22420267</v>
      </c>
      <c r="AB131" s="986"/>
      <c r="AC131" s="986"/>
      <c r="AD131" s="986"/>
      <c r="AE131" s="987"/>
      <c r="AF131" s="985">
        <v>21835019</v>
      </c>
      <c r="AG131" s="986"/>
      <c r="AH131" s="986"/>
      <c r="AI131" s="986"/>
      <c r="AJ131" s="987"/>
      <c r="AK131" s="985">
        <v>22430088</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5.9776005339999996</v>
      </c>
      <c r="AB132" s="1097"/>
      <c r="AC132" s="1097"/>
      <c r="AD132" s="1097"/>
      <c r="AE132" s="1098"/>
      <c r="AF132" s="1099">
        <v>3.460630729</v>
      </c>
      <c r="AG132" s="1097"/>
      <c r="AH132" s="1097"/>
      <c r="AI132" s="1097"/>
      <c r="AJ132" s="1098"/>
      <c r="AK132" s="1099">
        <v>3.1363318769999999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6.5</v>
      </c>
      <c r="AB133" s="1080"/>
      <c r="AC133" s="1080"/>
      <c r="AD133" s="1080"/>
      <c r="AE133" s="1081"/>
      <c r="AF133" s="1079">
        <v>4.5</v>
      </c>
      <c r="AG133" s="1080"/>
      <c r="AH133" s="1080"/>
      <c r="AI133" s="1080"/>
      <c r="AJ133" s="1081"/>
      <c r="AK133" s="1079">
        <v>4.0999999999999996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27ZfczOGaSx27Zr3QP9muaJl6yNAmlwGq1Z0+R8j2wgKcwp39qn6nHbNR/RgXpSblxfq4cc9r6talOSLbBbkg==" saltValue="RQifGz1Ea1c2P713MvNF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6TLggdeA8VVR4ZfTqJpfwRggE0pSm+na2oUganCfidSVkJPjv6UfWCENRr8QNl1+peljBM1Jk3oAIbWK00gHQ==" saltValue="ei4rEipFLxnCKS2ucPgw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3oHdsnMMbUY4beLykjDsFkprFA1ULchwqyDtXs/gPgJMkztc5rVF2dIRGiypS2MsH1fc6aLxKjOUSouCwsGFQ==" saltValue="5rHE8B2HTf7C9nyDymVT6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5876807</v>
      </c>
      <c r="AP9" s="281">
        <v>50498</v>
      </c>
      <c r="AQ9" s="282">
        <v>63160</v>
      </c>
      <c r="AR9" s="283">
        <v>-20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1207355</v>
      </c>
      <c r="AP10" s="284">
        <v>10375</v>
      </c>
      <c r="AQ10" s="285">
        <v>4257</v>
      </c>
      <c r="AR10" s="286">
        <v>143.69999999999999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51155</v>
      </c>
      <c r="AP11" s="284">
        <v>440</v>
      </c>
      <c r="AQ11" s="285">
        <v>595</v>
      </c>
      <c r="AR11" s="286">
        <v>-26.1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9</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332675</v>
      </c>
      <c r="AP13" s="284">
        <v>2859</v>
      </c>
      <c r="AQ13" s="285">
        <v>2608</v>
      </c>
      <c r="AR13" s="286">
        <v>9.6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64470</v>
      </c>
      <c r="AP14" s="284">
        <v>554</v>
      </c>
      <c r="AQ14" s="285">
        <v>1202</v>
      </c>
      <c r="AR14" s="286">
        <v>-53.9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-207971</v>
      </c>
      <c r="AP15" s="284">
        <v>-1787</v>
      </c>
      <c r="AQ15" s="285">
        <v>-3084</v>
      </c>
      <c r="AR15" s="286">
        <v>-42.1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7324491</v>
      </c>
      <c r="AP16" s="284">
        <v>62938</v>
      </c>
      <c r="AQ16" s="285">
        <v>68747</v>
      </c>
      <c r="AR16" s="286">
        <v>-8.4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4.72</v>
      </c>
      <c r="AP21" s="298">
        <v>6.22</v>
      </c>
      <c r="AQ21" s="299">
        <v>-1.5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96.2</v>
      </c>
      <c r="AP22" s="303">
        <v>98.7</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3764518</v>
      </c>
      <c r="AP32" s="312">
        <v>32348</v>
      </c>
      <c r="AQ32" s="313">
        <v>33476</v>
      </c>
      <c r="AR32" s="314">
        <v>-3.4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23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1439000</v>
      </c>
      <c r="AP35" s="312">
        <v>12365</v>
      </c>
      <c r="AQ35" s="313">
        <v>5696</v>
      </c>
      <c r="AR35" s="314">
        <v>117.1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190385</v>
      </c>
      <c r="AP36" s="312">
        <v>1636</v>
      </c>
      <c r="AQ36" s="313">
        <v>1273</v>
      </c>
      <c r="AR36" s="314">
        <v>28.5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490</v>
      </c>
      <c r="AP37" s="312" t="s">
        <v>490</v>
      </c>
      <c r="AQ37" s="313">
        <v>486</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0</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-1357157</v>
      </c>
      <c r="AP39" s="312">
        <v>-11662</v>
      </c>
      <c r="AQ39" s="313">
        <v>-6136</v>
      </c>
      <c r="AR39" s="314">
        <v>90.1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-3333264</v>
      </c>
      <c r="AP40" s="312">
        <v>-28642</v>
      </c>
      <c r="AQ40" s="313">
        <v>-25079</v>
      </c>
      <c r="AR40" s="314">
        <v>14.2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703482</v>
      </c>
      <c r="AP41" s="312">
        <v>6045</v>
      </c>
      <c r="AQ41" s="313">
        <v>9740</v>
      </c>
      <c r="AR41" s="314">
        <v>-37.9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4343771</v>
      </c>
      <c r="AN51" s="334">
        <v>36112</v>
      </c>
      <c r="AO51" s="335">
        <v>51.7</v>
      </c>
      <c r="AP51" s="336">
        <v>66343</v>
      </c>
      <c r="AQ51" s="337">
        <v>43</v>
      </c>
      <c r="AR51" s="338">
        <v>8.6999999999999993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2442319</v>
      </c>
      <c r="AN52" s="342">
        <v>20304</v>
      </c>
      <c r="AO52" s="343">
        <v>91.5</v>
      </c>
      <c r="AP52" s="344">
        <v>34529</v>
      </c>
      <c r="AQ52" s="345">
        <v>28.4</v>
      </c>
      <c r="AR52" s="346">
        <v>63.1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4669956</v>
      </c>
      <c r="AN53" s="334">
        <v>39095</v>
      </c>
      <c r="AO53" s="335">
        <v>8.3000000000000007</v>
      </c>
      <c r="AP53" s="336">
        <v>56416</v>
      </c>
      <c r="AQ53" s="337">
        <v>-15</v>
      </c>
      <c r="AR53" s="338">
        <v>23.3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2429295</v>
      </c>
      <c r="AN54" s="342">
        <v>20337</v>
      </c>
      <c r="AO54" s="343">
        <v>0.2</v>
      </c>
      <c r="AP54" s="344">
        <v>32623</v>
      </c>
      <c r="AQ54" s="345">
        <v>-5.5</v>
      </c>
      <c r="AR54" s="346">
        <v>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3270479</v>
      </c>
      <c r="AN55" s="334">
        <v>27640</v>
      </c>
      <c r="AO55" s="335">
        <v>-29.3</v>
      </c>
      <c r="AP55" s="336">
        <v>43955</v>
      </c>
      <c r="AQ55" s="337">
        <v>-22.1</v>
      </c>
      <c r="AR55" s="338">
        <v>-7.2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1947780</v>
      </c>
      <c r="AN56" s="342">
        <v>16461</v>
      </c>
      <c r="AO56" s="343">
        <v>-19.100000000000001</v>
      </c>
      <c r="AP56" s="344">
        <v>21318</v>
      </c>
      <c r="AQ56" s="345">
        <v>-34.700000000000003</v>
      </c>
      <c r="AR56" s="346">
        <v>15.6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3937717</v>
      </c>
      <c r="AN57" s="334">
        <v>33571</v>
      </c>
      <c r="AO57" s="335">
        <v>21.5</v>
      </c>
      <c r="AP57" s="336">
        <v>41921</v>
      </c>
      <c r="AQ57" s="337">
        <v>-4.5999999999999996</v>
      </c>
      <c r="AR57" s="338">
        <v>26.1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2073418</v>
      </c>
      <c r="AN58" s="342">
        <v>17677</v>
      </c>
      <c r="AO58" s="343">
        <v>7.4</v>
      </c>
      <c r="AP58" s="344">
        <v>21655</v>
      </c>
      <c r="AQ58" s="345">
        <v>1.6</v>
      </c>
      <c r="AR58" s="346">
        <v>5.8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4222118</v>
      </c>
      <c r="AN59" s="334">
        <v>36280</v>
      </c>
      <c r="AO59" s="335">
        <v>8.1</v>
      </c>
      <c r="AP59" s="336">
        <v>44585</v>
      </c>
      <c r="AQ59" s="337">
        <v>6.4</v>
      </c>
      <c r="AR59" s="338">
        <v>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2551384</v>
      </c>
      <c r="AN60" s="342">
        <v>21924</v>
      </c>
      <c r="AO60" s="343">
        <v>24</v>
      </c>
      <c r="AP60" s="344">
        <v>23077</v>
      </c>
      <c r="AQ60" s="345">
        <v>6.6</v>
      </c>
      <c r="AR60" s="346">
        <v>17.399999999999999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4088808</v>
      </c>
      <c r="AN61" s="349">
        <v>34540</v>
      </c>
      <c r="AO61" s="350">
        <v>12.1</v>
      </c>
      <c r="AP61" s="351">
        <v>50644</v>
      </c>
      <c r="AQ61" s="352">
        <v>1.5</v>
      </c>
      <c r="AR61" s="338">
        <v>10.6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2288839</v>
      </c>
      <c r="AN62" s="342">
        <v>19341</v>
      </c>
      <c r="AO62" s="343">
        <v>20.8</v>
      </c>
      <c r="AP62" s="344">
        <v>26640</v>
      </c>
      <c r="AQ62" s="345">
        <v>-0.7</v>
      </c>
      <c r="AR62" s="346">
        <v>21.5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8PsyO6TvOrwafTK2AkisfE2Veogn5ArDskQkQIV5PPhKpg503pTjBuY9MH+Tu5Jf1fBkpCCza9wpe7o4YCJEw==" saltValue="Q5EzU5FO3tlDIbGxVySt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1zGLJnFOONGaRgfr2zJSF/1jfP0dSXU5sB80XpUDLBvLkRWn3KomzgZ/BNAA9kmry42Y3PYWFvyMFwFf2fUFmg==" saltValue="nzdW+lLRhuJ+lTQJXGww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wvuD6U18w16SSO+j7aRM2F0LfWghCnFdpDhceVVxm8G+3bbxIg/YCS3K4LTpplWpEiLuFSCBrZB/QUIJzO1Zkg==" saltValue="/wYSwB/dP1Dpxm4/mFvK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18.28</v>
      </c>
      <c r="G47" s="12">
        <v>19.05</v>
      </c>
      <c r="H47" s="12">
        <v>19.23</v>
      </c>
      <c r="I47" s="12">
        <v>19.7</v>
      </c>
      <c r="J47" s="13">
        <v>19.8</v>
      </c>
    </row>
    <row r="48" spans="2:10" ht="57.75" customHeight="1" x14ac:dyDescent="0.2">
      <c r="B48" s="14"/>
      <c r="C48" s="1141" t="s">
        <v>4</v>
      </c>
      <c r="D48" s="1141"/>
      <c r="E48" s="1142"/>
      <c r="F48" s="15">
        <v>2.37</v>
      </c>
      <c r="G48" s="16">
        <v>4.3899999999999997</v>
      </c>
      <c r="H48" s="16">
        <v>5.54</v>
      </c>
      <c r="I48" s="16">
        <v>5.03</v>
      </c>
      <c r="J48" s="17">
        <v>2.1800000000000002</v>
      </c>
    </row>
    <row r="49" spans="2:10" ht="57.75" customHeight="1" thickBot="1" x14ac:dyDescent="0.25">
      <c r="B49" s="18"/>
      <c r="C49" s="1143" t="s">
        <v>5</v>
      </c>
      <c r="D49" s="1143"/>
      <c r="E49" s="1144"/>
      <c r="F49" s="19" t="s">
        <v>533</v>
      </c>
      <c r="G49" s="20">
        <v>3.25</v>
      </c>
      <c r="H49" s="20">
        <v>2.2599999999999998</v>
      </c>
      <c r="I49" s="20" t="s">
        <v>534</v>
      </c>
      <c r="J49" s="21" t="s">
        <v>535</v>
      </c>
    </row>
    <row r="50" spans="2:10" ht="13.2" x14ac:dyDescent="0.2"/>
  </sheetData>
  <sheetProtection algorithmName="SHA-512" hashValue="fibyJYHGxSpjpXanhzbAEQ8qF2Ciuk87o8A2JIFlqCBBVLr1cqoQuIOTPOLWsSxMCW/pf6IMJSo1uG7CcgFdYw==" saltValue="j1dm5C6O6Iefg20FSj0M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2025-03-14T13:40:27Z</cp:lastPrinted>
  <dcterms:created xsi:type="dcterms:W3CDTF">2025-02-19T03:28:52Z</dcterms:created>
  <dcterms:modified xsi:type="dcterms:W3CDTF">2025-03-18T01:41:58Z</dcterms:modified>
  <cp:category/>
</cp:coreProperties>
</file>