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2003sv30\水道総務課\50 経理G（上下共通）\136_04 照会(国・府・財政・企業団)\照会R7\20260115_【大阪府公営企業担当：29〆切】公営企業に係る経営比較分析表（令和６年度決算）の分析等について\31 下水回答\"/>
    </mc:Choice>
  </mc:AlternateContent>
  <xr:revisionPtr revIDLastSave="0" documentId="13_ncr:1_{BAB74151-43F3-4C40-816A-AE883555AC93}" xr6:coauthVersionLast="36" xr6:coauthVersionMax="36" xr10:uidLastSave="{00000000-0000-0000-0000-000000000000}"/>
  <workbookProtection workbookAlgorithmName="SHA-512" workbookHashValue="S9gj2Eiq1jDxPBi+Crnm9Bj+ZTfW2bq4NwBQmUnz42sk2ibnIA6n2OSmGvz+lySrfjCNozCzOARRyNrKZJU17g==" workbookSaltValue="LqDtXS0/jsNM+BwyS9Te0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c r="EC6" i="5"/>
  <c r="EB6" i="5"/>
  <c r="EA6" i="5"/>
  <c r="DZ6" i="5"/>
  <c r="DY6" i="5"/>
  <c r="DX6" i="5"/>
  <c r="DW6" i="5"/>
  <c r="DV6" i="5"/>
  <c r="DU6" i="5"/>
  <c r="DT6" i="5"/>
  <c r="DS6" i="5"/>
  <c r="M85" i="4"/>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c r="CK6" i="5"/>
  <c r="CJ6" i="5"/>
  <c r="CI6" i="5"/>
  <c r="CH6" i="5"/>
  <c r="CG6" i="5"/>
  <c r="CF6" i="5"/>
  <c r="CE6" i="5"/>
  <c r="CD6" i="5"/>
  <c r="CC6" i="5"/>
  <c r="CB6" i="5"/>
  <c r="CA6" i="5"/>
  <c r="I85" i="4"/>
  <c r="BZ6" i="5"/>
  <c r="BY6" i="5"/>
  <c r="BX6" i="5"/>
  <c r="BW6" i="5"/>
  <c r="BV6" i="5"/>
  <c r="BU6" i="5"/>
  <c r="BT6" i="5"/>
  <c r="BS6" i="5"/>
  <c r="BR6" i="5"/>
  <c r="BQ6" i="5"/>
  <c r="BP6" i="5"/>
  <c r="BO6" i="5"/>
  <c r="BN6" i="5"/>
  <c r="BM6" i="5"/>
  <c r="BL6" i="5"/>
  <c r="BK6" i="5"/>
  <c r="BJ6" i="5"/>
  <c r="BI6" i="5"/>
  <c r="BH6" i="5"/>
  <c r="BG6" i="5"/>
  <c r="BF6" i="5"/>
  <c r="BE6" i="5"/>
  <c r="G85" i="4"/>
  <c r="BD6" i="5"/>
  <c r="BC6" i="5"/>
  <c r="BB6" i="5"/>
  <c r="BA6" i="5"/>
  <c r="AZ6" i="5"/>
  <c r="AY6" i="5"/>
  <c r="AX6" i="5"/>
  <c r="AW6" i="5"/>
  <c r="AV6" i="5"/>
  <c r="AU6" i="5"/>
  <c r="AT6" i="5"/>
  <c r="F85" i="4"/>
  <c r="AS6" i="5"/>
  <c r="AR6" i="5"/>
  <c r="AQ6" i="5"/>
  <c r="AP6" i="5"/>
  <c r="AO6" i="5"/>
  <c r="AN6" i="5"/>
  <c r="AM6" i="5"/>
  <c r="AL6" i="5"/>
  <c r="AK6" i="5"/>
  <c r="AJ6" i="5"/>
  <c r="AI6" i="5"/>
  <c r="AH6" i="5"/>
  <c r="AG6" i="5"/>
  <c r="AF6" i="5"/>
  <c r="AE6" i="5"/>
  <c r="AD6" i="5"/>
  <c r="AC6" i="5"/>
  <c r="AB6" i="5"/>
  <c r="AA6" i="5"/>
  <c r="Z6" i="5"/>
  <c r="Y6" i="5"/>
  <c r="X6" i="5"/>
  <c r="W6" i="5"/>
  <c r="AT10" i="4"/>
  <c r="V6" i="5"/>
  <c r="AL10" i="4"/>
  <c r="U6" i="5"/>
  <c r="BB8" i="4"/>
  <c r="T6" i="5"/>
  <c r="S6" i="5"/>
  <c r="AL8" i="4"/>
  <c r="R6" i="5"/>
  <c r="AD10" i="4"/>
  <c r="Q6" i="5"/>
  <c r="W10" i="4"/>
  <c r="P6" i="5"/>
  <c r="O6" i="5"/>
  <c r="I10" i="4"/>
  <c r="N6" i="5"/>
  <c r="B10" i="4"/>
  <c r="M6" i="5"/>
  <c r="AD8" i="4"/>
  <c r="L6" i="5"/>
  <c r="K6" i="5"/>
  <c r="P8" i="4"/>
  <c r="J6" i="5"/>
  <c r="I8" i="4"/>
  <c r="I6" i="5"/>
  <c r="B8" i="4"/>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BB10" i="4"/>
  <c r="P10" i="4"/>
  <c r="AT8" i="4"/>
  <c r="W8" i="4"/>
  <c r="B6" i="4"/>
</calcChain>
</file>

<file path=xl/sharedStrings.xml><?xml version="1.0" encoding="utf-8"?>
<sst xmlns="http://schemas.openxmlformats.org/spreadsheetml/2006/main" count="264" uniqueCount="116">
  <si>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</si>
  <si>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</si>
  <si>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</si>
  <si>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</si>
  <si>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</si>
  <si>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</si>
  <si>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</si>
  <si>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</si>
  <si>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</si>
  <si>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</si>
  <si>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</si>
  <si>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</si>
  <si>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</si>
  <si>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</si>
  <si>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</si>
  <si>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</si>
  <si>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</si>
  <si>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</si>
  <si>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</si>
  <si>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</si>
  <si>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</si>
  <si>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</si>
  <si>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</si>
  <si>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</si>
  <si>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</si>
  <si>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</si>
  <si>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</si>
  <si>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</si>
  <si>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</si>
  <si>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</si>
  <si>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</si>
  <si>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</si>
  <si>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</si>
  <si>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</si>
  <si>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</si>
  <si>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</si>
  <si>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</si>
  <si>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</si>
  <si>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</si>
  <si>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</si>
  <si>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</si>
  <si>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</si>
  <si>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</si>
  <si>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</si>
  <si>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</si>
  <si>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</si>
  <si>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</si>
  <si>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</si>
  <si>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</si>
  <si>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</si>
  <si>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</si>
  <si>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</si>
  <si>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</si>
  <si>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</si>
  <si>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</si>
  <si>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</si>
  <si>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</si>
  <si>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</si>
  <si>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</si>
  <si>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</si>
  <si>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</si>
  <si>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</si>
  <si>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</si>
  <si>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</si>
  <si>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</si>
  <si>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</si>
  <si>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</si>
  <si>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</si>
  <si>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</si>
  <si>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</si>
  <si>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</si>
  <si>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</si>
  <si>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</si>
  <si>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</si>
  <si>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</si>
  <si>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</si>
  <si>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</si>
  <si>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</si>
  <si>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</si>
  <si>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</si>
  <si>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</si>
  <si>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</si>
  <si>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</si>
  <si>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</si>
  <si>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</si>
  <si>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</si>
  <si>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</si>
  <si>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</si>
  <si>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</si>
  <si>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</si>
  <si>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</si>
  <si>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</si>
  <si>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</si>
  <si>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</si>
  <si>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</si>
  <si>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</si>
  <si>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大東市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</si>
  <si>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</si>
  <si>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</si>
  <si>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</si>
  <si>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</si>
  <si>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</si>
  <si>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</si>
  <si>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</si>
  <si>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</si>
  <si>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</si>
  <si>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</si>
  <si>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</si>
  <si>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</si>
  <si>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</si>
  <si>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</si>
  <si>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</si>
  <si>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</si>
  <si>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初期に設置した施設の耐用年数の経過が近づいている。予防保全的な更新計画はなく、可能な限り維持補修で対応する予定である。</t>
    <phoneticPr fontId="4"/>
  </si>
  <si>
    <t>　必要経費を起債と一般会計からの繰入金でまかなっている状況であるので、この事業単独での改善は難しい。下水道事業の補完事業として位置づけ、令和元年度に策定・令和5年度に改定した経営戦略を基に下水道事業全体で経営改善を図る。</t>
    <rPh sb="77" eb="79">
      <t>レイワ</t>
    </rPh>
    <rPh sb="80" eb="82">
      <t>ネンド</t>
    </rPh>
    <rPh sb="83" eb="85">
      <t>カイテイ</t>
    </rPh>
    <phoneticPr fontId="4"/>
  </si>
  <si>
    <r>
      <t>　特定地域生活排水処理事業は、下水道工事が難しい地域を対象にした事業で、当初の施設整備に係る費用や処理経費等の必要経費の大部分を起債と一般会計からの繰入金でまかなっている状況である。
　①経常収支比率、⑤経費回収率といった収益性に関する指標が低い率で推移しており、②累積欠損金比率が増加することとなった。これは、事業が小規模のため維持管理費が割高となり、事業投資に費用がかかるためである。また、公共下水道事業と一体的に資金を運用しているため、③流動比率が負数となっている。
　</t>
    </r>
    <r>
      <rPr>
        <sz val="11"/>
        <color rgb="FFFF0000"/>
        <rFont val="ＭＳ ゴシック"/>
        <family val="3"/>
        <charset val="128"/>
      </rPr>
      <t>なお、①経常収支比率は、低い率で推移しており、類似団体平均値と比較すると下回っているものの改善傾向にある。</t>
    </r>
    <r>
      <rPr>
        <sz val="11"/>
        <color theme="1"/>
        <rFont val="ＭＳ ゴシック"/>
        <family val="3"/>
        <charset val="128"/>
      </rPr>
      <t xml:space="preserve">
　⑥汚水処理原価については、使用料金を定額制としており、処理設備にメーターを設置していない。そのため年間有収水量が測定できず、当該値を計上していない。
　⑦施設利用率については、単独処理場を設置していないため、当該値を計上していない。</t>
    </r>
    <rPh sb="242" eb="248">
      <t>ケイジョウシュウシヒリツ</t>
    </rPh>
    <rPh sb="250" eb="251">
      <t>ヒク</t>
    </rPh>
    <rPh sb="252" eb="253">
      <t>リツ</t>
    </rPh>
    <rPh sb="254" eb="256">
      <t>スイイ</t>
    </rPh>
    <rPh sb="283" eb="287">
      <t>カイゼンケイコウ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</si>
</sst>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BB-447A-893D-1808340E31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BB-447A-893D-1808340E31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12-4E97-9760-326B5AA8B6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56.52</c:v>
                </c:pt>
                <c:pt idx="2">
                  <c:v>88.45</c:v>
                </c:pt>
                <c:pt idx="3">
                  <c:v>54.08</c:v>
                </c:pt>
                <c:pt idx="4">
                  <c:v>52.59</c:v>
                </c:pt>
              </c:numCache>
            </c:numRef>
          </c:val>
          <c:smooth val="0"/>
          <c:extLst>
            <c:ext xmlns:c16="http://schemas.microsoft.com/office/drawing/2014/chart" uri="{C3380CC4-5D6E-409C-BE32-E72D297353CC}">
              <c16:uniqueId val="{00000001-9912-4E97-9760-326B5AA8B6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815-43A1-9F47-3C8D03F91C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88.43</c:v>
                </c:pt>
                <c:pt idx="2">
                  <c:v>90.34</c:v>
                </c:pt>
                <c:pt idx="3">
                  <c:v>90.57</c:v>
                </c:pt>
                <c:pt idx="4">
                  <c:v>87.02</c:v>
                </c:pt>
              </c:numCache>
            </c:numRef>
          </c:val>
          <c:smooth val="0"/>
          <c:extLst>
            <c:ext xmlns:c16="http://schemas.microsoft.com/office/drawing/2014/chart" uri="{C3380CC4-5D6E-409C-BE32-E72D297353CC}">
              <c16:uniqueId val="{00000001-7815-43A1-9F47-3C8D03F91C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60.4</c:v>
                </c:pt>
                <c:pt idx="1">
                  <c:v>59.72</c:v>
                </c:pt>
                <c:pt idx="2">
                  <c:v>64.39</c:v>
                </c:pt>
                <c:pt idx="3">
                  <c:v>71.84</c:v>
                </c:pt>
                <c:pt idx="4">
                  <c:v>76.28</c:v>
                </c:pt>
              </c:numCache>
            </c:numRef>
          </c:val>
          <c:extLst>
            <c:ext xmlns:c16="http://schemas.microsoft.com/office/drawing/2014/chart" uri="{C3380CC4-5D6E-409C-BE32-E72D297353CC}">
              <c16:uniqueId val="{00000000-DAF8-4E8B-91DF-F448E7F444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100.41</c:v>
                </c:pt>
                <c:pt idx="2">
                  <c:v>100.17</c:v>
                </c:pt>
                <c:pt idx="3">
                  <c:v>96.95</c:v>
                </c:pt>
                <c:pt idx="4">
                  <c:v>99.24</c:v>
                </c:pt>
              </c:numCache>
            </c:numRef>
          </c:val>
          <c:smooth val="0"/>
          <c:extLst>
            <c:ext xmlns:c16="http://schemas.microsoft.com/office/drawing/2014/chart" uri="{C3380CC4-5D6E-409C-BE32-E72D297353CC}">
              <c16:uniqueId val="{00000001-DAF8-4E8B-91DF-F448E7F444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56.84</c:v>
                </c:pt>
                <c:pt idx="1">
                  <c:v>66.540000000000006</c:v>
                </c:pt>
                <c:pt idx="2">
                  <c:v>74.14</c:v>
                </c:pt>
                <c:pt idx="3">
                  <c:v>79.430000000000007</c:v>
                </c:pt>
                <c:pt idx="4">
                  <c:v>83.75</c:v>
                </c:pt>
              </c:numCache>
            </c:numRef>
          </c:val>
          <c:extLst>
            <c:ext xmlns:c16="http://schemas.microsoft.com/office/drawing/2014/chart" uri="{C3380CC4-5D6E-409C-BE32-E72D297353CC}">
              <c16:uniqueId val="{00000000-CDA0-46CA-B998-15A9F1035D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21.02</c:v>
                </c:pt>
                <c:pt idx="2">
                  <c:v>24.31</c:v>
                </c:pt>
                <c:pt idx="3">
                  <c:v>26.92</c:v>
                </c:pt>
                <c:pt idx="4">
                  <c:v>27.57</c:v>
                </c:pt>
              </c:numCache>
            </c:numRef>
          </c:val>
          <c:smooth val="0"/>
          <c:extLst>
            <c:ext xmlns:c16="http://schemas.microsoft.com/office/drawing/2014/chart" uri="{C3380CC4-5D6E-409C-BE32-E72D297353CC}">
              <c16:uniqueId val="{00000001-CDA0-46CA-B998-15A9F1035D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D-4BB3-8576-5060691A79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7D-4BB3-8576-5060691A79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3043.18</c:v>
                </c:pt>
                <c:pt idx="1">
                  <c:v>3476.96</c:v>
                </c:pt>
                <c:pt idx="2">
                  <c:v>3874.19</c:v>
                </c:pt>
                <c:pt idx="3">
                  <c:v>4163.92</c:v>
                </c:pt>
                <c:pt idx="4">
                  <c:v>4515.53</c:v>
                </c:pt>
              </c:numCache>
            </c:numRef>
          </c:val>
          <c:extLst>
            <c:ext xmlns:c16="http://schemas.microsoft.com/office/drawing/2014/chart" uri="{C3380CC4-5D6E-409C-BE32-E72D297353CC}">
              <c16:uniqueId val="{00000000-8B01-48AD-834D-E43E268979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83.92</c:v>
                </c:pt>
                <c:pt idx="2">
                  <c:v>89.31</c:v>
                </c:pt>
                <c:pt idx="3">
                  <c:v>91.33</c:v>
                </c:pt>
                <c:pt idx="4">
                  <c:v>89.91</c:v>
                </c:pt>
              </c:numCache>
            </c:numRef>
          </c:val>
          <c:smooth val="0"/>
          <c:extLst>
            <c:ext xmlns:c16="http://schemas.microsoft.com/office/drawing/2014/chart" uri="{C3380CC4-5D6E-409C-BE32-E72D297353CC}">
              <c16:uniqueId val="{00000001-8B01-48AD-834D-E43E268979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-24.69</c:v>
                </c:pt>
                <c:pt idx="1">
                  <c:v>-32.79</c:v>
                </c:pt>
                <c:pt idx="2">
                  <c:v>-27.27</c:v>
                </c:pt>
                <c:pt idx="3">
                  <c:v>-34.85</c:v>
                </c:pt>
                <c:pt idx="4">
                  <c:v>-15.65</c:v>
                </c:pt>
              </c:numCache>
            </c:numRef>
          </c:val>
          <c:extLst>
            <c:ext xmlns:c16="http://schemas.microsoft.com/office/drawing/2014/chart" uri="{C3380CC4-5D6E-409C-BE32-E72D297353CC}">
              <c16:uniqueId val="{00000000-3408-457A-84CA-8097BE6510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122.71</c:v>
                </c:pt>
                <c:pt idx="2">
                  <c:v>138.19999999999999</c:v>
                </c:pt>
                <c:pt idx="3">
                  <c:v>126.97</c:v>
                </c:pt>
                <c:pt idx="4">
                  <c:v>103.61</c:v>
                </c:pt>
              </c:numCache>
            </c:numRef>
          </c:val>
          <c:smooth val="0"/>
          <c:extLst>
            <c:ext xmlns:c16="http://schemas.microsoft.com/office/drawing/2014/chart" uri="{C3380CC4-5D6E-409C-BE32-E72D297353CC}">
              <c16:uniqueId val="{00000001-3408-457A-84CA-8097BE6510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2687.49</c:v>
                </c:pt>
                <c:pt idx="1">
                  <c:v>2532.61</c:v>
                </c:pt>
                <c:pt idx="2">
                  <c:v>2420.11</c:v>
                </c:pt>
                <c:pt idx="3">
                  <c:v>2298.83</c:v>
                </c:pt>
                <c:pt idx="4">
                  <c:v>2226.15</c:v>
                </c:pt>
              </c:numCache>
            </c:numRef>
          </c:val>
          <c:extLst>
            <c:ext xmlns:c16="http://schemas.microsoft.com/office/drawing/2014/chart" uri="{C3380CC4-5D6E-409C-BE32-E72D297353CC}">
              <c16:uniqueId val="{00000000-2A33-4E09-A5EB-FBFDC75DD2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2A33-4E09-A5EB-FBFDC75DD2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19.03</c:v>
                </c:pt>
                <c:pt idx="1">
                  <c:v>19.22</c:v>
                </c:pt>
                <c:pt idx="2">
                  <c:v>18.89</c:v>
                </c:pt>
                <c:pt idx="3">
                  <c:v>17.010000000000002</c:v>
                </c:pt>
                <c:pt idx="4">
                  <c:v>15.31</c:v>
                </c:pt>
              </c:numCache>
            </c:numRef>
          </c:val>
          <c:extLst>
            <c:ext xmlns:c16="http://schemas.microsoft.com/office/drawing/2014/chart" uri="{C3380CC4-5D6E-409C-BE32-E72D297353CC}">
              <c16:uniqueId val="{00000000-0205-4876-9481-15FF778C05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60</c:v>
                </c:pt>
                <c:pt idx="2">
                  <c:v>59.01</c:v>
                </c:pt>
                <c:pt idx="3">
                  <c:v>56.06</c:v>
                </c:pt>
                <c:pt idx="4">
                  <c:v>53.25</c:v>
                </c:pt>
              </c:numCache>
            </c:numRef>
          </c:val>
          <c:smooth val="0"/>
          <c:extLst>
            <c:ext xmlns:c16="http://schemas.microsoft.com/office/drawing/2014/chart" uri="{C3380CC4-5D6E-409C-BE32-E72D297353CC}">
              <c16:uniqueId val="{00000001-0205-4876-9481-15FF778C05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16-43A0-B235-4C49ABDCB4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282.70999999999998</c:v>
                </c:pt>
                <c:pt idx="2">
                  <c:v>291.82</c:v>
                </c:pt>
                <c:pt idx="3">
                  <c:v>304.36</c:v>
                </c:pt>
                <c:pt idx="4">
                  <c:v>325.45</c:v>
                </c:pt>
              </c:numCache>
            </c:numRef>
          </c:val>
          <c:smooth val="0"/>
          <c:extLst>
            <c:ext xmlns:c16="http://schemas.microsoft.com/office/drawing/2014/chart" uri="{C3380CC4-5D6E-409C-BE32-E72D297353CC}">
              <c16:uniqueId val="{00000001-D816-43A0-B235-4C49ABDCB4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BG34" sqref="BG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大東市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自治体職員</v>
      </c>
      <c r="AE8" s="40"/>
      <c r="AF8" s="40"/>
      <c r="AG8" s="40"/>
      <c r="AH8" s="40"/>
      <c r="AI8" s="40"/>
      <c r="AJ8" s="40"/>
      <c r="AK8" s="3"/>
      <c r="AL8" s="41">
        <f>データ!S6</f>
        <v>115687</v>
      </c>
      <c r="AM8" s="41"/>
      <c r="AN8" s="41"/>
      <c r="AO8" s="41"/>
      <c r="AP8" s="41"/>
      <c r="AQ8" s="41"/>
      <c r="AR8" s="41"/>
      <c r="AS8" s="41"/>
      <c r="AT8" s="34">
        <f>データ!T6</f>
        <v>18.27</v>
      </c>
      <c r="AU8" s="34"/>
      <c r="AV8" s="34"/>
      <c r="AW8" s="34"/>
      <c r="AX8" s="34"/>
      <c r="AY8" s="34"/>
      <c r="AZ8" s="34"/>
      <c r="BA8" s="34"/>
      <c r="BB8" s="34">
        <f>データ!U6</f>
        <v>6332.07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-123.27</v>
      </c>
      <c r="J10" s="34"/>
      <c r="K10" s="34"/>
      <c r="L10" s="34"/>
      <c r="M10" s="34"/>
      <c r="N10" s="34"/>
      <c r="O10" s="34"/>
      <c r="P10" s="34">
        <f>データ!P6</f>
        <v>0.14000000000000001</v>
      </c>
      <c r="Q10" s="34"/>
      <c r="R10" s="34"/>
      <c r="S10" s="34"/>
      <c r="T10" s="34"/>
      <c r="U10" s="34"/>
      <c r="V10" s="34"/>
      <c r="W10" s="34" t="str">
        <f>データ!Q6</f>
        <v>-</v>
      </c>
      <c r="X10" s="34"/>
      <c r="Y10" s="34"/>
      <c r="Z10" s="34"/>
      <c r="AA10" s="34"/>
      <c r="AB10" s="34"/>
      <c r="AC10" s="34"/>
      <c r="AD10" s="41">
        <f>データ!R6</f>
        <v>3571</v>
      </c>
      <c r="AE10" s="41"/>
      <c r="AF10" s="41"/>
      <c r="AG10" s="41"/>
      <c r="AH10" s="41"/>
      <c r="AI10" s="41"/>
      <c r="AJ10" s="41"/>
      <c r="AK10" s="2"/>
      <c r="AL10" s="41">
        <f>データ!V6</f>
        <v>157</v>
      </c>
      <c r="AM10" s="41"/>
      <c r="AN10" s="41"/>
      <c r="AO10" s="41"/>
      <c r="AP10" s="41"/>
      <c r="AQ10" s="41"/>
      <c r="AR10" s="41"/>
      <c r="AS10" s="41"/>
      <c r="AT10" s="34">
        <f>データ!W6</f>
        <v>2.52</v>
      </c>
      <c r="AU10" s="34"/>
      <c r="AV10" s="34"/>
      <c r="AW10" s="34"/>
      <c r="AX10" s="34"/>
      <c r="AY10" s="34"/>
      <c r="AZ10" s="34"/>
      <c r="BA10" s="34"/>
      <c r="BB10" s="34">
        <f>データ!X6</f>
        <v>62.3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8emYcRCOlYLHZQFuT74h0yHTCrRlomelk2Y+AFYTLo3+aRb0uHcS+rrUdM9d9Hu7WcU7R6XZ8ox2brc2eq72MQ==" saltValue="+hZS/bB4KNQuIeQ+jx9d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272183</v>
      </c>
      <c r="D6" s="19">
        <f t="shared" si="3"/>
        <v>46</v>
      </c>
      <c r="E6" s="19">
        <f t="shared" si="3"/>
        <v>18</v>
      </c>
      <c r="F6" s="19">
        <f t="shared" si="3"/>
        <v>0</v>
      </c>
      <c r="G6" s="19">
        <f t="shared" si="3"/>
        <v>0</v>
      </c>
      <c r="H6" s="19" t="str">
        <f t="shared" si="3"/>
        <v>大阪府　大東市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-123.27</v>
      </c>
      <c r="P6" s="20">
        <f t="shared" si="3"/>
        <v>0.14000000000000001</v>
      </c>
      <c r="Q6" s="20" t="str">
        <f t="shared" si="3"/>
        <v>-</v>
      </c>
      <c r="R6" s="20">
        <f t="shared" si="3"/>
        <v>3571</v>
      </c>
      <c r="S6" s="20">
        <f t="shared" si="3"/>
        <v>115687</v>
      </c>
      <c r="T6" s="20">
        <f t="shared" si="3"/>
        <v>18.27</v>
      </c>
      <c r="U6" s="20">
        <f t="shared" si="3"/>
        <v>6332.07</v>
      </c>
      <c r="V6" s="20">
        <f t="shared" si="3"/>
        <v>157</v>
      </c>
      <c r="W6" s="20">
        <f t="shared" si="3"/>
        <v>2.52</v>
      </c>
      <c r="X6" s="20">
        <f t="shared" si="3"/>
        <v>62.3</v>
      </c>
      <c r="Y6" s="21">
        <f>IF(Y7="",NA(),Y7)</f>
        <v>60.4</v>
      </c>
      <c r="Z6" s="21">
        <f t="shared" ref="Z6:AH6" si="4">IF(Z7="",NA(),Z7)</f>
        <v>59.72</v>
      </c>
      <c r="AA6" s="21">
        <f t="shared" si="4"/>
        <v>64.39</v>
      </c>
      <c r="AB6" s="21">
        <f t="shared" si="4"/>
        <v>71.84</v>
      </c>
      <c r="AC6" s="21">
        <f t="shared" si="4"/>
        <v>76.28</v>
      </c>
      <c r="AD6" s="21">
        <f t="shared" si="4"/>
        <v>95.33</v>
      </c>
      <c r="AE6" s="21">
        <f t="shared" si="4"/>
        <v>100.41</v>
      </c>
      <c r="AF6" s="21">
        <f t="shared" si="4"/>
        <v>100.17</v>
      </c>
      <c r="AG6" s="21">
        <f t="shared" si="4"/>
        <v>96.95</v>
      </c>
      <c r="AH6" s="21">
        <f t="shared" si="4"/>
        <v>99.24</v>
      </c>
      <c r="AI6" s="20" t="str">
        <f>IF(AI7="","",IF(AI7="-","【-】","【"&amp;SUBSTITUTE(TEXT(AI7,"#,##0.00"),"-","△")&amp;"】"))</f>
        <v>【100.06】</v>
      </c>
      <c r="AJ6" s="21">
        <f>IF(AJ7="",NA(),AJ7)</f>
        <v>3043.18</v>
      </c>
      <c r="AK6" s="21">
        <f t="shared" ref="AK6:AS6" si="5">IF(AK7="",NA(),AK7)</f>
        <v>3476.96</v>
      </c>
      <c r="AL6" s="21">
        <f t="shared" si="5"/>
        <v>3874.19</v>
      </c>
      <c r="AM6" s="21">
        <f t="shared" si="5"/>
        <v>4163.92</v>
      </c>
      <c r="AN6" s="21">
        <f t="shared" si="5"/>
        <v>4515.53</v>
      </c>
      <c r="AO6" s="21">
        <f t="shared" si="5"/>
        <v>162.82</v>
      </c>
      <c r="AP6" s="21">
        <f t="shared" si="5"/>
        <v>83.92</v>
      </c>
      <c r="AQ6" s="21">
        <f t="shared" si="5"/>
        <v>89.31</v>
      </c>
      <c r="AR6" s="21">
        <f t="shared" si="5"/>
        <v>91.33</v>
      </c>
      <c r="AS6" s="21">
        <f t="shared" si="5"/>
        <v>89.91</v>
      </c>
      <c r="AT6" s="20" t="str">
        <f>IF(AT7="","",IF(AT7="-","【-】","【"&amp;SUBSTITUTE(TEXT(AT7,"#,##0.00"),"-","△")&amp;"】"))</f>
        <v>【84.61】</v>
      </c>
      <c r="AU6" s="21">
        <f>IF(AU7="",NA(),AU7)</f>
        <v>-24.69</v>
      </c>
      <c r="AV6" s="21">
        <f t="shared" ref="AV6:BD6" si="6">IF(AV7="",NA(),AV7)</f>
        <v>-32.79</v>
      </c>
      <c r="AW6" s="21">
        <f t="shared" si="6"/>
        <v>-27.27</v>
      </c>
      <c r="AX6" s="21">
        <f t="shared" si="6"/>
        <v>-34.85</v>
      </c>
      <c r="AY6" s="21">
        <f t="shared" si="6"/>
        <v>-15.65</v>
      </c>
      <c r="AZ6" s="21">
        <f t="shared" si="6"/>
        <v>125.61</v>
      </c>
      <c r="BA6" s="21">
        <f t="shared" si="6"/>
        <v>122.71</v>
      </c>
      <c r="BB6" s="21">
        <f t="shared" si="6"/>
        <v>138.19999999999999</v>
      </c>
      <c r="BC6" s="21">
        <f t="shared" si="6"/>
        <v>126.97</v>
      </c>
      <c r="BD6" s="21">
        <f t="shared" si="6"/>
        <v>103.61</v>
      </c>
      <c r="BE6" s="20" t="str">
        <f>IF(BE7="","",IF(BE7="-","【-】","【"&amp;SUBSTITUTE(TEXT(BE7,"#,##0.00"),"-","△")&amp;"】"))</f>
        <v>【106.63】</v>
      </c>
      <c r="BF6" s="21">
        <f>IF(BF7="",NA(),BF7)</f>
        <v>2687.49</v>
      </c>
      <c r="BG6" s="21">
        <f t="shared" ref="BG6:BO6" si="7">IF(BG7="",NA(),BG7)</f>
        <v>2532.61</v>
      </c>
      <c r="BH6" s="21">
        <f t="shared" si="7"/>
        <v>2420.11</v>
      </c>
      <c r="BI6" s="21">
        <f t="shared" si="7"/>
        <v>2298.83</v>
      </c>
      <c r="BJ6" s="21">
        <f t="shared" si="7"/>
        <v>2226.15</v>
      </c>
      <c r="BK6" s="21">
        <f t="shared" si="7"/>
        <v>398.42</v>
      </c>
      <c r="BL6" s="21">
        <f t="shared" si="7"/>
        <v>294.08999999999997</v>
      </c>
      <c r="BM6" s="21">
        <f t="shared" si="7"/>
        <v>294.08999999999997</v>
      </c>
      <c r="BN6" s="21">
        <f t="shared" si="7"/>
        <v>338.47</v>
      </c>
      <c r="BO6" s="21">
        <f t="shared" si="7"/>
        <v>368.83</v>
      </c>
      <c r="BP6" s="20" t="str">
        <f>IF(BP7="","",IF(BP7="-","【-】","【"&amp;SUBSTITUTE(TEXT(BP7,"#,##0.00"),"-","△")&amp;"】"))</f>
        <v>【386.06】</v>
      </c>
      <c r="BQ6" s="21">
        <f>IF(BQ7="",NA(),BQ7)</f>
        <v>19.03</v>
      </c>
      <c r="BR6" s="21">
        <f t="shared" ref="BR6:BZ6" si="8">IF(BR7="",NA(),BR7)</f>
        <v>19.22</v>
      </c>
      <c r="BS6" s="21">
        <f t="shared" si="8"/>
        <v>18.89</v>
      </c>
      <c r="BT6" s="21">
        <f t="shared" si="8"/>
        <v>17.010000000000002</v>
      </c>
      <c r="BU6" s="21">
        <f t="shared" si="8"/>
        <v>15.31</v>
      </c>
      <c r="BV6" s="21">
        <f t="shared" si="8"/>
        <v>50.7</v>
      </c>
      <c r="BW6" s="21">
        <f t="shared" si="8"/>
        <v>60</v>
      </c>
      <c r="BX6" s="21">
        <f t="shared" si="8"/>
        <v>59.01</v>
      </c>
      <c r="BY6" s="21">
        <f t="shared" si="8"/>
        <v>56.06</v>
      </c>
      <c r="BZ6" s="21">
        <f t="shared" si="8"/>
        <v>53.25</v>
      </c>
      <c r="CA6" s="20" t="str">
        <f>IF(CA7="","",IF(CA7="-","【-】","【"&amp;SUBSTITUTE(TEXT(CA7,"#,##0.00"),"-","△")&amp;"】"))</f>
        <v>【51.14】</v>
      </c>
      <c r="CB6" s="21" t="str">
        <f>IF(CB7="",NA(),CB7)</f>
        <v>-</v>
      </c>
      <c r="CC6" s="21" t="str">
        <f t="shared" ref="CC6:CK6" si="9">IF(CC7="",NA(),CC7)</f>
        <v>-</v>
      </c>
      <c r="CD6" s="21" t="str">
        <f t="shared" si="9"/>
        <v>-</v>
      </c>
      <c r="CE6" s="21" t="str">
        <f t="shared" si="9"/>
        <v>-</v>
      </c>
      <c r="CF6" s="21" t="str">
        <f t="shared" si="9"/>
        <v>-</v>
      </c>
      <c r="CG6" s="21">
        <f t="shared" si="9"/>
        <v>289.81</v>
      </c>
      <c r="CH6" s="21">
        <f t="shared" si="9"/>
        <v>282.70999999999998</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56.45</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88.43</v>
      </c>
      <c r="DE6" s="21">
        <f t="shared" si="11"/>
        <v>90.34</v>
      </c>
      <c r="DF6" s="21">
        <f t="shared" si="11"/>
        <v>90.57</v>
      </c>
      <c r="DG6" s="21">
        <f t="shared" si="11"/>
        <v>87.02</v>
      </c>
      <c r="DH6" s="20" t="str">
        <f>IF(DH7="","",IF(DH7="-","【-】","【"&amp;SUBSTITUTE(TEXT(DH7,"#,##0.00"),"-","△")&amp;"】"))</f>
        <v>【84.89】</v>
      </c>
      <c r="DI6" s="21">
        <f>IF(DI7="",NA(),DI7)</f>
        <v>56.84</v>
      </c>
      <c r="DJ6" s="21">
        <f t="shared" ref="DJ6:DR6" si="12">IF(DJ7="",NA(),DJ7)</f>
        <v>66.540000000000006</v>
      </c>
      <c r="DK6" s="21">
        <f t="shared" si="12"/>
        <v>74.14</v>
      </c>
      <c r="DL6" s="21">
        <f t="shared" si="12"/>
        <v>79.430000000000007</v>
      </c>
      <c r="DM6" s="21">
        <f t="shared" si="12"/>
        <v>83.75</v>
      </c>
      <c r="DN6" s="21">
        <f t="shared" si="12"/>
        <v>15.4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272183</v>
      </c>
      <c r="D7" s="23">
        <v>46</v>
      </c>
      <c r="E7" s="23">
        <v>18</v>
      </c>
      <c r="F7" s="23">
        <v>0</v>
      </c>
      <c r="G7" s="23">
        <v>0</v>
      </c>
      <c r="H7" s="23" t="s">
        <v>96</v>
      </c>
      <c r="I7" s="23" t="s">
        <v>97</v>
      </c>
      <c r="J7" s="23" t="s">
        <v>98</v>
      </c>
      <c r="K7" s="23" t="s">
        <v>99</v>
      </c>
      <c r="L7" s="23" t="s">
        <v>100</v>
      </c>
      <c r="M7" s="23" t="s">
        <v>101</v>
      </c>
      <c r="N7" s="24" t="s">
        <v>102</v>
      </c>
      <c r="O7" s="24">
        <v>-123.27</v>
      </c>
      <c r="P7" s="24">
        <v>0.14000000000000001</v>
      </c>
      <c r="Q7" s="24" t="s">
        <v>102</v>
      </c>
      <c r="R7" s="24">
        <v>3571</v>
      </c>
      <c r="S7" s="24">
        <v>115687</v>
      </c>
      <c r="T7" s="24">
        <v>18.27</v>
      </c>
      <c r="U7" s="24">
        <v>6332.07</v>
      </c>
      <c r="V7" s="24">
        <v>157</v>
      </c>
      <c r="W7" s="24">
        <v>2.52</v>
      </c>
      <c r="X7" s="24">
        <v>62.3</v>
      </c>
      <c r="Y7" s="24">
        <v>60.4</v>
      </c>
      <c r="Z7" s="24">
        <v>59.72</v>
      </c>
      <c r="AA7" s="24">
        <v>64.39</v>
      </c>
      <c r="AB7" s="24">
        <v>71.84</v>
      </c>
      <c r="AC7" s="24">
        <v>76.28</v>
      </c>
      <c r="AD7" s="24">
        <v>95.33</v>
      </c>
      <c r="AE7" s="24">
        <v>100.41</v>
      </c>
      <c r="AF7" s="24">
        <v>100.17</v>
      </c>
      <c r="AG7" s="24">
        <v>96.95</v>
      </c>
      <c r="AH7" s="24">
        <v>99.24</v>
      </c>
      <c r="AI7" s="24">
        <v>100.06</v>
      </c>
      <c r="AJ7" s="24">
        <v>3043.18</v>
      </c>
      <c r="AK7" s="24">
        <v>3476.96</v>
      </c>
      <c r="AL7" s="24">
        <v>3874.19</v>
      </c>
      <c r="AM7" s="24">
        <v>4163.92</v>
      </c>
      <c r="AN7" s="24">
        <v>4515.53</v>
      </c>
      <c r="AO7" s="24">
        <v>162.82</v>
      </c>
      <c r="AP7" s="24">
        <v>83.92</v>
      </c>
      <c r="AQ7" s="24">
        <v>89.31</v>
      </c>
      <c r="AR7" s="24">
        <v>91.33</v>
      </c>
      <c r="AS7" s="24">
        <v>89.91</v>
      </c>
      <c r="AT7" s="24">
        <v>84.61</v>
      </c>
      <c r="AU7" s="24">
        <v>-24.69</v>
      </c>
      <c r="AV7" s="24">
        <v>-32.79</v>
      </c>
      <c r="AW7" s="24">
        <v>-27.27</v>
      </c>
      <c r="AX7" s="24">
        <v>-34.85</v>
      </c>
      <c r="AY7" s="24">
        <v>-15.65</v>
      </c>
      <c r="AZ7" s="24">
        <v>125.61</v>
      </c>
      <c r="BA7" s="24">
        <v>122.71</v>
      </c>
      <c r="BB7" s="24">
        <v>138.19999999999999</v>
      </c>
      <c r="BC7" s="24">
        <v>126.97</v>
      </c>
      <c r="BD7" s="24">
        <v>103.61</v>
      </c>
      <c r="BE7" s="24">
        <v>106.63</v>
      </c>
      <c r="BF7" s="24">
        <v>2687.49</v>
      </c>
      <c r="BG7" s="24">
        <v>2532.61</v>
      </c>
      <c r="BH7" s="24">
        <v>2420.11</v>
      </c>
      <c r="BI7" s="24">
        <v>2298.83</v>
      </c>
      <c r="BJ7" s="24">
        <v>2226.15</v>
      </c>
      <c r="BK7" s="24">
        <v>398.42</v>
      </c>
      <c r="BL7" s="24">
        <v>294.08999999999997</v>
      </c>
      <c r="BM7" s="24">
        <v>294.08999999999997</v>
      </c>
      <c r="BN7" s="24">
        <v>338.47</v>
      </c>
      <c r="BO7" s="24">
        <v>368.83</v>
      </c>
      <c r="BP7" s="24">
        <v>386.06</v>
      </c>
      <c r="BQ7" s="24">
        <v>19.03</v>
      </c>
      <c r="BR7" s="24">
        <v>19.22</v>
      </c>
      <c r="BS7" s="24">
        <v>18.89</v>
      </c>
      <c r="BT7" s="24">
        <v>17.010000000000002</v>
      </c>
      <c r="BU7" s="24">
        <v>15.31</v>
      </c>
      <c r="BV7" s="24">
        <v>50.7</v>
      </c>
      <c r="BW7" s="24">
        <v>60</v>
      </c>
      <c r="BX7" s="24">
        <v>59.01</v>
      </c>
      <c r="BY7" s="24">
        <v>56.06</v>
      </c>
      <c r="BZ7" s="24">
        <v>53.25</v>
      </c>
      <c r="CA7" s="24">
        <v>51.14</v>
      </c>
      <c r="CB7" s="24" t="s">
        <v>102</v>
      </c>
      <c r="CC7" s="24" t="s">
        <v>102</v>
      </c>
      <c r="CD7" s="24" t="s">
        <v>102</v>
      </c>
      <c r="CE7" s="24" t="s">
        <v>102</v>
      </c>
      <c r="CF7" s="24" t="s">
        <v>102</v>
      </c>
      <c r="CG7" s="24">
        <v>289.81</v>
      </c>
      <c r="CH7" s="24">
        <v>282.70999999999998</v>
      </c>
      <c r="CI7" s="24">
        <v>291.82</v>
      </c>
      <c r="CJ7" s="24">
        <v>304.36</v>
      </c>
      <c r="CK7" s="24">
        <v>325.45</v>
      </c>
      <c r="CL7" s="24">
        <v>329.31</v>
      </c>
      <c r="CM7" s="24" t="s">
        <v>102</v>
      </c>
      <c r="CN7" s="24" t="s">
        <v>102</v>
      </c>
      <c r="CO7" s="24" t="s">
        <v>102</v>
      </c>
      <c r="CP7" s="24" t="s">
        <v>102</v>
      </c>
      <c r="CQ7" s="24" t="s">
        <v>102</v>
      </c>
      <c r="CR7" s="24">
        <v>56.45</v>
      </c>
      <c r="CS7" s="24">
        <v>56.52</v>
      </c>
      <c r="CT7" s="24">
        <v>88.45</v>
      </c>
      <c r="CU7" s="24">
        <v>54.08</v>
      </c>
      <c r="CV7" s="24">
        <v>52.59</v>
      </c>
      <c r="CW7" s="24">
        <v>54.37</v>
      </c>
      <c r="CX7" s="24">
        <v>100</v>
      </c>
      <c r="CY7" s="24">
        <v>100</v>
      </c>
      <c r="CZ7" s="24">
        <v>100</v>
      </c>
      <c r="DA7" s="24">
        <v>100</v>
      </c>
      <c r="DB7" s="24">
        <v>100</v>
      </c>
      <c r="DC7" s="24">
        <v>54.99</v>
      </c>
      <c r="DD7" s="24">
        <v>88.43</v>
      </c>
      <c r="DE7" s="24">
        <v>90.34</v>
      </c>
      <c r="DF7" s="24">
        <v>90.57</v>
      </c>
      <c r="DG7" s="24">
        <v>87.02</v>
      </c>
      <c r="DH7" s="24">
        <v>84.89</v>
      </c>
      <c r="DI7" s="24">
        <v>56.84</v>
      </c>
      <c r="DJ7" s="24">
        <v>66.540000000000006</v>
      </c>
      <c r="DK7" s="24">
        <v>74.14</v>
      </c>
      <c r="DL7" s="24">
        <v>79.430000000000007</v>
      </c>
      <c r="DM7" s="24">
        <v>83.75</v>
      </c>
      <c r="DN7" s="24">
        <v>15.4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植田 智司</cp:lastModifiedBy>
  <dcterms:created xsi:type="dcterms:W3CDTF">2025-12-23T06:30:57Z</dcterms:created>
  <dcterms:modified xsi:type="dcterms:W3CDTF">2026-01-29T04:20:37Z</dcterms:modified>
  <cp:category/>
</cp:coreProperties>
</file>