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5_団体提出\19 大東市○◎\"/>
    </mc:Choice>
  </mc:AlternateContent>
  <xr:revisionPtr revIDLastSave="0" documentId="13_ncr:1_{4AD13A4E-5E82-451F-935C-7026ACC6CBF4}" xr6:coauthVersionLast="47" xr6:coauthVersionMax="47" xr10:uidLastSave="{00000000-0000-0000-0000-000000000000}"/>
  <bookViews>
    <workbookView xWindow="28680" yWindow="-120" windowWidth="29040" windowHeight="15720" tabRatio="75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U88" i="12" l="1"/>
  <c r="AP88" i="12"/>
  <c r="AF88" i="12"/>
  <c r="AU63" i="12"/>
  <c r="AP63" i="12"/>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BE36" i="10"/>
  <c r="AM36" i="10"/>
  <c r="BE35" i="10"/>
  <c r="BE34" i="10"/>
  <c r="C34" i="10"/>
  <c r="C35" i="10" l="1"/>
  <c r="C36" i="10" s="1"/>
  <c r="C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l="1"/>
  <c r="U37" i="10" s="1"/>
  <c r="AM34" i="10"/>
  <c r="AM35" i="10" s="1"/>
  <c r="BW34" i="10" l="1"/>
  <c r="BW35" i="10" s="1"/>
  <c r="BW36" i="10" s="1"/>
  <c r="BW37" i="10" s="1"/>
  <c r="BW38" i="10" s="1"/>
  <c r="BW39" i="10" s="1"/>
  <c r="BW40" i="10" s="1"/>
  <c r="BW41" i="10" s="1"/>
  <c r="BW42" i="10" s="1"/>
  <c r="CO34" i="10"/>
  <c r="CO35" i="10" s="1"/>
  <c r="CO36" i="10" s="1"/>
</calcChain>
</file>

<file path=xl/sharedStrings.xml><?xml version="1.0" encoding="utf-8"?>
<sst xmlns="http://schemas.openxmlformats.org/spreadsheetml/2006/main" count="1126" uniqueCount="569">
  <si>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</si>
  <si>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</si>
  <si>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</si>
  <si>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</si>
  <si>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</si>
  <si>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</si>
  <si>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</si>
  <si>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</si>
  <si>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</si>
  <si>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</si>
  <si>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</si>
  <si>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</si>
  <si>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</si>
  <si>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</si>
  <si>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</si>
  <si>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</si>
  <si>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</si>
  <si>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</si>
  <si>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</si>
  <si>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</si>
  <si>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</si>
  <si>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</si>
  <si>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</si>
  <si>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</si>
  <si>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</si>
  <si>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</si>
  <si>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</si>
  <si>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</si>
  <si>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</si>
  <si>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</si>
  <si>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</si>
  <si>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</si>
  <si>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</si>
  <si>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</si>
  <si>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</si>
  <si>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</si>
  <si>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</si>
  <si>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</si>
  <si>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</si>
  <si>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</si>
  <si>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</si>
  <si>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</si>
  <si>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</si>
  <si>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</si>
  <si>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</si>
  <si>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</si>
  <si>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</si>
  <si>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</si>
  <si>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</si>
  <si>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</si>
  <si>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</si>
  <si>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</si>
  <si>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</si>
  <si>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</si>
  <si>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</si>
  <si>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</si>
  <si>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</si>
  <si>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</si>
  <si>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</si>
  <si>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</si>
  <si>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</si>
  <si>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</si>
  <si>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</si>
  <si>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</si>
  <si>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</si>
  <si>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</si>
  <si>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</si>
  <si>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</si>
  <si>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</si>
  <si>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</si>
  <si>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</si>
  <si>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</si>
  <si>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</si>
  <si>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</si>
  <si>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</si>
  <si>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</si>
  <si>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</si>
  <si>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</si>
  <si>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</si>
  <si>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</si>
  <si>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</si>
  <si>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</si>
  <si>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</si>
  <si>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</si>
  <si>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</si>
  <si>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</si>
  <si>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</si>
  <si>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</si>
  <si>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</si>
  <si>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</si>
  <si>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</si>
  <si>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</si>
  <si>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</si>
  <si>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</si>
  <si>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大東市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</si>
  <si>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</si>
  <si>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</si>
  <si>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</si>
  <si>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</si>
  <si>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</si>
  <si>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</si>
  <si>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</si>
  <si>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</si>
  <si>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</si>
  <si>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</si>
  <si>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</si>
  <si>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</si>
  <si>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</si>
  <si>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</si>
  <si>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</si>
  <si>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</si>
  <si>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</si>
  <si>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</si>
  <si>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</si>
  <si>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</si>
  <si>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</si>
  <si>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</si>
  <si>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</si>
  <si>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</si>
  <si>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</si>
  <si>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</si>
  <si>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</si>
  <si>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</si>
  <si>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</si>
  <si>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</si>
  <si>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</si>
  <si>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</si>
  <si>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</si>
  <si>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</si>
  <si>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</si>
  <si>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</si>
  <si>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</si>
  <si>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</si>
  <si>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</si>
  <si>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</si>
  <si>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</si>
  <si>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</si>
  <si>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</si>
  <si>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</si>
  <si>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</si>
  <si>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</si>
  <si>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</si>
  <si>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</si>
  <si>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</si>
  <si>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</si>
  <si>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</si>
  <si>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</si>
  <si>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</si>
  <si>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</si>
  <si>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</si>
  <si>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</si>
  <si>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</si>
  <si>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</si>
  <si>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</si>
  <si>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</si>
  <si>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</si>
  <si>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</si>
  <si>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</si>
  <si>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</si>
  <si>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</si>
  <si>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</si>
  <si>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</si>
  <si>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</si>
  <si>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</si>
  <si>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</si>
  <si>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</si>
  <si>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</si>
  <si>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</si>
  <si>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</si>
  <si>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</si>
  <si>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</si>
  <si>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</si>
  <si>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</si>
  <si>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</si>
  <si>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</si>
  <si>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</si>
  <si>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</si>
  <si>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</si>
  <si>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</si>
  <si>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</si>
  <si>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</si>
  <si>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</si>
  <si>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</si>
  <si>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</si>
  <si>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</si>
  <si>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</si>
  <si>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</si>
  <si>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</si>
  <si>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</si>
  <si>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</si>
  <si>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</si>
  <si>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</si>
  <si>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</si>
  <si>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</si>
  <si>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</si>
  <si>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</si>
  <si>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</si>
  <si>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</si>
  <si>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</si>
  <si>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</si>
  <si>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</si>
  <si>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</si>
  <si>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</si>
  <si>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大阪府大東市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</si>
  <si>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</si>
  <si>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</si>
  <si>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</si>
  <si>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</si>
  <si>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</si>
  <si>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</si>
  <si>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</si>
  <si>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</si>
  <si>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</si>
  <si>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</si>
  <si>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</si>
  <si>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</si>
  <si>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</si>
  <si>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</si>
  <si>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</si>
  <si>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</si>
  <si>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</si>
  <si>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</si>
  <si>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</si>
  <si>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</si>
  <si>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</si>
  <si>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</si>
  <si>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</si>
  <si>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</si>
  <si>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</si>
  <si>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</si>
  <si>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</si>
  <si>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</si>
  <si>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</si>
  <si>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</si>
  <si>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</si>
  <si>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</si>
  <si>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</si>
  <si>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</si>
  <si>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</si>
  <si>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</si>
  <si>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</si>
  <si>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</si>
  <si>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</si>
  <si>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</si>
  <si>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</si>
  <si>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</si>
  <si>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</si>
  <si>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</si>
  <si>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</si>
  <si>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</si>
  <si>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</si>
  <si>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</si>
  <si>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</si>
  <si>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</si>
  <si>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</si>
  <si>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</si>
  <si>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</si>
  <si>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</si>
  <si>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</si>
  <si>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</si>
  <si>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</si>
  <si>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</si>
  <si>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</si>
  <si>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</si>
  <si>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</si>
  <si>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</si>
  <si>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</si>
  <si>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</si>
  <si>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</si>
  <si>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</si>
  <si>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</si>
  <si>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</si>
  <si>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</si>
  <si>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</si>
  <si>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</si>
  <si>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</si>
  <si>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</si>
  <si>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</si>
  <si>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</si>
  <si>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</si>
  <si>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</si>
  <si>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</si>
  <si>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</si>
  <si>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</si>
  <si>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</si>
  <si>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</si>
  <si>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</si>
  <si>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</si>
  <si>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</si>
  <si>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</si>
  <si>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</si>
  <si>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</si>
  <si>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</si>
  <si>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</si>
  <si>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</si>
  <si>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</si>
  <si>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</si>
  <si>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</si>
  <si>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</si>
  <si>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</si>
  <si>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</si>
  <si>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</si>
  <si>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</si>
  <si>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</si>
  <si>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</si>
  <si>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</si>
  <si>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</si>
  <si>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</si>
  <si>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</si>
  <si>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</si>
  <si>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</si>
  <si>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</si>
  <si>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</si>
  <si>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</si>
  <si>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</si>
  <si>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</si>
  <si>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</si>
  <si>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</si>
  <si>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</si>
  <si>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</si>
  <si>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</si>
  <si>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</si>
  <si>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</si>
  <si>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</si>
  <si>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</si>
  <si>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</si>
  <si>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</si>
  <si>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</si>
  <si>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</si>
  <si>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</si>
  <si>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</si>
  <si>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</si>
  <si>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</si>
  <si>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</si>
  <si>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</si>
  <si>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</si>
  <si>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</si>
  <si>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</si>
  <si>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</si>
  <si>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</si>
  <si>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</si>
  <si>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</si>
  <si>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</si>
  <si>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</si>
  <si>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</si>
  <si>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</si>
  <si>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</si>
  <si>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</si>
  <si>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</si>
  <si>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</si>
  <si>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</si>
  <si>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</si>
  <si>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</si>
  <si>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</si>
  <si>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大阪府大東市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</si>
  <si>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</si>
  <si>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</si>
  <si>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</si>
  <si>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</si>
  <si>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</si>
  <si>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</si>
  <si>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</si>
  <si>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</si>
  <si>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</si>
  <si>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</si>
  <si>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</si>
  <si>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</si>
  <si>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</si>
  <si>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</si>
  <si>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</si>
  <si>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</si>
  <si>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</si>
  <si>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</si>
  <si>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</si>
  <si>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</si>
  <si>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火災共済事業特別会計</t>
    <phoneticPr fontId="5"/>
  </si>
  <si>
    <t>２駅周辺整備事業特別会計</t>
    <phoneticPr fontId="5"/>
  </si>
  <si>
    <t>移管市営住宅事業特別会計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</si>
  <si>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</si>
  <si>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</si>
  <si>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</si>
  <si>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</si>
  <si>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</si>
  <si>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</si>
  <si>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</si>
  <si>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</si>
  <si>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</si>
  <si>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</si>
  <si>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</si>
  <si>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</si>
  <si>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</si>
  <si>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</si>
  <si>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交通災害共済事業特別会計</t>
    <phoneticPr fontId="5"/>
  </si>
  <si>
    <t>介護保険特別会計</t>
    <phoneticPr fontId="5"/>
  </si>
  <si>
    <t>後期高齢者医療保険特別会計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</si>
  <si>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</si>
  <si>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</si>
  <si>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</si>
  <si>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</si>
  <si>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</si>
  <si>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</si>
  <si>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</si>
  <si>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</si>
  <si>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</si>
  <si>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</si>
  <si>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</si>
  <si>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</si>
  <si>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</si>
  <si>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</si>
  <si>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</si>
  <si>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</si>
  <si>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</si>
  <si>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</si>
  <si>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</si>
  <si>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</si>
  <si>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</si>
  <si>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</si>
  <si>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</si>
  <si>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</si>
  <si>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</si>
  <si>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</si>
  <si>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</si>
  <si>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</si>
  <si>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</si>
  <si>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</si>
  <si>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</si>
  <si>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</si>
  <si>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</si>
  <si>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</si>
  <si>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</si>
  <si>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</si>
  <si>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</si>
  <si>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</si>
  <si>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</si>
  <si>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</si>
  <si>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</si>
  <si>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</si>
  <si>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</si>
  <si>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</si>
  <si>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</si>
  <si>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</si>
  <si>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</si>
  <si>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</si>
  <si>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</si>
  <si>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</si>
  <si>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</si>
  <si>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</si>
  <si>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</si>
  <si>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</si>
  <si>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</si>
  <si>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</si>
  <si>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</si>
  <si>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</si>
  <si>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</si>
  <si>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</si>
  <si>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</si>
  <si>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</si>
  <si>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</si>
  <si>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</si>
  <si>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</si>
  <si>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</si>
  <si>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</si>
  <si>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</si>
  <si>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</si>
  <si>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</si>
  <si>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</si>
  <si>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</si>
  <si>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</si>
  <si>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</si>
  <si>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</si>
  <si>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</si>
  <si>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</si>
  <si>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</si>
  <si>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</si>
  <si>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</si>
  <si>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</si>
  <si>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</si>
  <si>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</si>
  <si>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</si>
  <si>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</si>
  <si>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</si>
  <si>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</si>
  <si>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</si>
  <si>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</si>
  <si>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</si>
  <si>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</si>
  <si>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</si>
  <si>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</si>
  <si>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</si>
  <si>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</si>
  <si>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</si>
  <si>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</si>
  <si>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</si>
  <si>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</si>
  <si>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</si>
  <si>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</si>
  <si>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</si>
  <si>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</si>
  <si>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</si>
  <si>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</si>
  <si>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</si>
  <si>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</si>
  <si>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</si>
  <si>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</si>
  <si>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</si>
  <si>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</si>
  <si>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</si>
  <si>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</si>
  <si>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</si>
  <si>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</si>
  <si>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</si>
  <si>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</si>
  <si>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</si>
  <si>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</si>
  <si>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</si>
  <si>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</si>
  <si>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</si>
  <si>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</si>
  <si>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</si>
  <si>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</si>
  <si>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</si>
  <si>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</si>
  <si>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</si>
  <si>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</si>
  <si>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</si>
  <si>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</si>
  <si>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</si>
  <si>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</si>
  <si>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</si>
  <si>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</si>
  <si>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</si>
  <si>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</si>
  <si>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</si>
  <si>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0.62</t>
  </si>
  <si>
    <t>▲ 2.03</t>
  </si>
  <si>
    <t>水道事業会計</t>
  </si>
  <si>
    <t>一般会計</t>
  </si>
  <si>
    <t>下水道事業会計</t>
  </si>
  <si>
    <t>移管市営住宅事業特別会計</t>
  </si>
  <si>
    <t>介護保険特別会計</t>
  </si>
  <si>
    <t>国民健康保険特別会計</t>
  </si>
  <si>
    <t>後期高齢者医療保険特別会計</t>
  </si>
  <si>
    <t>火災共済事業特別会計</t>
  </si>
  <si>
    <t>その他会計（赤字）</t>
  </si>
  <si>
    <t>その他会計（黒字）</t>
  </si>
  <si>
    <t>R02</t>
    <phoneticPr fontId="5"/>
  </si>
  <si>
    <t>R03</t>
    <phoneticPr fontId="5"/>
  </si>
  <si>
    <t>R04</t>
    <phoneticPr fontId="5"/>
  </si>
  <si>
    <t>R05</t>
    <phoneticPr fontId="5"/>
  </si>
  <si>
    <t>R06</t>
    <phoneticPr fontId="5"/>
  </si>
  <si>
    <t>東大阪都市清掃施設組合</t>
    <rPh sb="0" eb="3">
      <t>ヒガシオオサカ</t>
    </rPh>
    <rPh sb="3" eb="5">
      <t>トシ</t>
    </rPh>
    <rPh sb="5" eb="7">
      <t>セイソウ</t>
    </rPh>
    <rPh sb="7" eb="9">
      <t>シセツ</t>
    </rPh>
    <rPh sb="9" eb="11">
      <t>クミアイ</t>
    </rPh>
    <phoneticPr fontId="10"/>
  </si>
  <si>
    <t>淀川左岸水防事務組合</t>
    <rPh sb="0" eb="2">
      <t>ヨドガワ</t>
    </rPh>
    <rPh sb="2" eb="3">
      <t>ヒダリ</t>
    </rPh>
    <rPh sb="3" eb="4">
      <t>キシ</t>
    </rPh>
    <rPh sb="4" eb="6">
      <t>スイボウ</t>
    </rPh>
    <rPh sb="6" eb="8">
      <t>ジム</t>
    </rPh>
    <rPh sb="8" eb="10">
      <t>クミアイ</t>
    </rPh>
    <phoneticPr fontId="10"/>
  </si>
  <si>
    <t>飯盛霊園組合（一般会計）</t>
    <rPh sb="0" eb="6">
      <t>イイモリレイエンクミアイ</t>
    </rPh>
    <rPh sb="7" eb="9">
      <t>イッパン</t>
    </rPh>
    <rPh sb="9" eb="11">
      <t>カイケイ</t>
    </rPh>
    <phoneticPr fontId="10"/>
  </si>
  <si>
    <t>飯盛霊園組合（霊園事業特別会計）</t>
    <rPh sb="0" eb="4">
      <t>イイモリレイエン</t>
    </rPh>
    <rPh sb="4" eb="6">
      <t>クミアイ</t>
    </rPh>
    <rPh sb="7" eb="9">
      <t>レイエン</t>
    </rPh>
    <rPh sb="9" eb="11">
      <t>ジギョウ</t>
    </rPh>
    <rPh sb="11" eb="15">
      <t>トクベツカイケイ</t>
    </rPh>
    <phoneticPr fontId="10"/>
  </si>
  <si>
    <t>大東四條畷消防組合</t>
    <rPh sb="0" eb="2">
      <t>ダイトウ</t>
    </rPh>
    <rPh sb="2" eb="5">
      <t>シジョウナワテ</t>
    </rPh>
    <rPh sb="5" eb="7">
      <t>ショウボウ</t>
    </rPh>
    <rPh sb="7" eb="9">
      <t>クミアイ</t>
    </rPh>
    <phoneticPr fontId="10"/>
  </si>
  <si>
    <t>大阪府後期高齢者医療広域連合（一般会計）</t>
    <rPh sb="0" eb="3">
      <t>オオサカフ</t>
    </rPh>
    <rPh sb="3" eb="5">
      <t>コウキ</t>
    </rPh>
    <rPh sb="5" eb="8">
      <t>コウレイシャ</t>
    </rPh>
    <rPh sb="8" eb="10">
      <t>イリョウ</t>
    </rPh>
    <rPh sb="10" eb="14">
      <t>コウイキレンゴウ</t>
    </rPh>
    <rPh sb="15" eb="19">
      <t>イッパンカイケイ</t>
    </rPh>
    <phoneticPr fontId="10"/>
  </si>
  <si>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</si>
  <si>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大阪広域水道企業団（水道事業会計）</t>
    <rPh sb="0" eb="2">
      <t>オオサカ</t>
    </rPh>
    <rPh sb="2" eb="4">
      <t>コウイキ</t>
    </rPh>
    <rPh sb="4" eb="6">
      <t>スイドウ</t>
    </rPh>
    <rPh sb="6" eb="9">
      <t>キギョウダン</t>
    </rPh>
    <rPh sb="10" eb="12">
      <t>スイドウ</t>
    </rPh>
    <rPh sb="12" eb="14">
      <t>ジギョウ</t>
    </rPh>
    <rPh sb="14" eb="16">
      <t>カイケイ</t>
    </rPh>
    <phoneticPr fontId="10"/>
  </si>
  <si>
    <t>大阪広域水道企業団（工業用水道事業会計）</t>
    <rPh sb="0" eb="2">
      <t>オオサカ</t>
    </rPh>
    <rPh sb="2" eb="4">
      <t>コウイキ</t>
    </rPh>
    <rPh sb="4" eb="6">
      <t>スイドウ</t>
    </rPh>
    <rPh sb="6" eb="9">
      <t>キギョウダン</t>
    </rPh>
    <rPh sb="10" eb="13">
      <t>コウギョウヨウ</t>
    </rPh>
    <rPh sb="13" eb="15">
      <t>スイドウ</t>
    </rPh>
    <rPh sb="15" eb="17">
      <t>ジギョウ</t>
    </rPh>
    <rPh sb="17" eb="19">
      <t>カイケイ</t>
    </rPh>
    <phoneticPr fontId="10"/>
  </si>
  <si>
    <t>-</t>
    <phoneticPr fontId="2"/>
  </si>
  <si>
    <t>-</t>
    <phoneticPr fontId="2"/>
  </si>
  <si>
    <t>株式会社コーミン</t>
    <rPh sb="0" eb="4">
      <t>カブシキカイシャ</t>
    </rPh>
    <phoneticPr fontId="2"/>
  </si>
  <si>
    <t>東心株式会社</t>
    <rPh sb="0" eb="1">
      <t>ヒガシ</t>
    </rPh>
    <rPh sb="1" eb="2">
      <t>ココロ</t>
    </rPh>
    <rPh sb="2" eb="6">
      <t>カブシキカイシャ</t>
    </rPh>
    <phoneticPr fontId="2"/>
  </si>
  <si>
    <t>大東市再開発ビル株式会社</t>
    <rPh sb="0" eb="3">
      <t>ダイトウシ</t>
    </rPh>
    <rPh sb="3" eb="6">
      <t>サイカイハツ</t>
    </rPh>
    <rPh sb="8" eb="10">
      <t>カブシキ</t>
    </rPh>
    <rPh sb="10" eb="12">
      <t>カイシャ</t>
    </rPh>
    <phoneticPr fontId="3"/>
  </si>
  <si>
    <t>ふるさと振興基金</t>
    <rPh sb="4" eb="8">
      <t>シンコウキキン</t>
    </rPh>
    <phoneticPr fontId="5"/>
  </si>
  <si>
    <t>公共施設等整備保全基金</t>
    <rPh sb="0" eb="2">
      <t>コウキョウ</t>
    </rPh>
    <rPh sb="2" eb="4">
      <t>シセツ</t>
    </rPh>
    <rPh sb="4" eb="5">
      <t>ナド</t>
    </rPh>
    <rPh sb="5" eb="7">
      <t>セイビ</t>
    </rPh>
    <rPh sb="7" eb="9">
      <t>ホゼン</t>
    </rPh>
    <rPh sb="9" eb="11">
      <t>キキン</t>
    </rPh>
    <phoneticPr fontId="5"/>
  </si>
  <si>
    <t>学校施設整備基金</t>
    <rPh sb="0" eb="4">
      <t>ガッコウシセツ</t>
    </rPh>
    <rPh sb="4" eb="8">
      <t>セイビキキン</t>
    </rPh>
    <phoneticPr fontId="5"/>
  </si>
  <si>
    <t>庁舎整備基金</t>
    <rPh sb="0" eb="6">
      <t>チョウシャセイビキキン</t>
    </rPh>
    <phoneticPr fontId="5"/>
  </si>
  <si>
    <t>職員退職手当基金</t>
    <rPh sb="0" eb="2">
      <t>ショクイン</t>
    </rPh>
    <rPh sb="2" eb="8">
      <t>タイショクテアテキキン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</si>
</sst>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56416</c:v>
                </c:pt>
                <c:pt idx="1">
                  <c:v>43955</c:v>
                </c:pt>
                <c:pt idx="2">
                  <c:v>41921</c:v>
                </c:pt>
                <c:pt idx="3">
                  <c:v>44585</c:v>
                </c:pt>
                <c:pt idx="4">
                  <c:v>49779</c:v>
                </c:pt>
              </c:numCache>
            </c:numRef>
          </c:val>
          <c:smooth val="0"/>
          <c:extLst>
            <c:ext xmlns:c16="http://schemas.microsoft.com/office/drawing/2014/chart" uri="{C3380CC4-5D6E-409C-BE32-E72D297353CC}">
              <c16:uniqueId val="{00000000-29C4-4C12-B9FE-5C760628D8D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39095</c:v>
                </c:pt>
                <c:pt idx="1">
                  <c:v>27640</c:v>
                </c:pt>
                <c:pt idx="2">
                  <c:v>33571</c:v>
                </c:pt>
                <c:pt idx="3">
                  <c:v>36280</c:v>
                </c:pt>
                <c:pt idx="4">
                  <c:v>36786</c:v>
                </c:pt>
              </c:numCache>
            </c:numRef>
          </c:val>
          <c:smooth val="0"/>
          <c:extLst>
            <c:ext xmlns:c16="http://schemas.microsoft.com/office/drawing/2014/chart" uri="{C3380CC4-5D6E-409C-BE32-E72D297353CC}">
              <c16:uniqueId val="{00000001-29C4-4C12-B9FE-5C760628D8D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4.3899999999999997</c:v>
                </c:pt>
                <c:pt idx="1">
                  <c:v>5.54</c:v>
                </c:pt>
                <c:pt idx="2">
                  <c:v>5.03</c:v>
                </c:pt>
                <c:pt idx="3">
                  <c:v>2.1800000000000002</c:v>
                </c:pt>
                <c:pt idx="4">
                  <c:v>3.83</c:v>
                </c:pt>
              </c:numCache>
            </c:numRef>
          </c:val>
          <c:extLst>
            <c:ext xmlns:c16="http://schemas.microsoft.com/office/drawing/2014/chart" uri="{C3380CC4-5D6E-409C-BE32-E72D297353CC}">
              <c16:uniqueId val="{00000000-2A1F-4E9C-B951-3D879EEAF9A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19.05</c:v>
                </c:pt>
                <c:pt idx="1">
                  <c:v>19.23</c:v>
                </c:pt>
                <c:pt idx="2">
                  <c:v>19.7</c:v>
                </c:pt>
                <c:pt idx="3">
                  <c:v>19.8</c:v>
                </c:pt>
                <c:pt idx="4">
                  <c:v>19.600000000000001</c:v>
                </c:pt>
              </c:numCache>
            </c:numRef>
          </c:val>
          <c:extLst>
            <c:ext xmlns:c16="http://schemas.microsoft.com/office/drawing/2014/chart" uri="{C3380CC4-5D6E-409C-BE32-E72D297353CC}">
              <c16:uniqueId val="{00000001-2A1F-4E9C-B951-3D879EEAF9A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3.25</c:v>
                </c:pt>
                <c:pt idx="1">
                  <c:v>2.2599999999999998</c:v>
                </c:pt>
                <c:pt idx="2">
                  <c:v>-0.62</c:v>
                </c:pt>
                <c:pt idx="3">
                  <c:v>-2.0299999999999998</c:v>
                </c:pt>
                <c:pt idx="4">
                  <c:v>2.0299999999999998</c:v>
                </c:pt>
              </c:numCache>
            </c:numRef>
          </c:val>
          <c:smooth val="0"/>
          <c:extLst>
            <c:ext xmlns:c16="http://schemas.microsoft.com/office/drawing/2014/chart" uri="{C3380CC4-5D6E-409C-BE32-E72D297353CC}">
              <c16:uniqueId val="{00000002-2A1F-4E9C-B951-3D879EEAF9A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0.01</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0-427E-4260-9435-BDE0E04933B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27E-4260-9435-BDE0E04933B7}"/>
            </c:ext>
          </c:extLst>
        </c:ser>
        <c:ser>
          <c:idx val="2"/>
          <c:order val="2"/>
          <c:tx>
            <c:strRef>
              <c:f>データシート!$A$29</c:f>
              <c:strCache>
                <c:ptCount val="1"/>
                <c:pt idx="0">
                  <c:v>火災共済事業特別会計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0.01</c:v>
                </c:pt>
                <c:pt idx="4">
                  <c:v>#N/A</c:v>
                </c:pt>
                <c:pt idx="5">
                  <c:v>0.01</c:v>
                </c:pt>
                <c:pt idx="6">
                  <c:v>#N/A</c:v>
                </c:pt>
                <c:pt idx="7">
                  <c:v>0.01</c:v>
                </c:pt>
                <c:pt idx="8">
                  <c:v>#N/A</c:v>
                </c:pt>
                <c:pt idx="9">
                  <c:v>0</c:v>
                </c:pt>
              </c:numCache>
            </c:numRef>
          </c:val>
          <c:extLst>
            <c:ext xmlns:c16="http://schemas.microsoft.com/office/drawing/2014/chart" uri="{C3380CC4-5D6E-409C-BE32-E72D297353CC}">
              <c16:uniqueId val="{00000002-427E-4260-9435-BDE0E04933B7}"/>
            </c:ext>
          </c:extLst>
        </c:ser>
        <c:ser>
          <c:idx val="3"/>
          <c:order val="3"/>
          <c:tx>
            <c:strRef>
              <c:f>データシート!$A$30</c:f>
              <c:strCache>
                <c:ptCount val="1"/>
                <c:pt idx="0">
                  <c:v>後期高齢者医療保険特別会計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0.09</c:v>
                </c:pt>
                <c:pt idx="2">
                  <c:v>#N/A</c:v>
                </c:pt>
                <c:pt idx="3">
                  <c:v>0.09</c:v>
                </c:pt>
                <c:pt idx="4">
                  <c:v>#N/A</c:v>
                </c:pt>
                <c:pt idx="5">
                  <c:v>0.28000000000000003</c:v>
                </c:pt>
                <c:pt idx="6">
                  <c:v>#N/A</c:v>
                </c:pt>
                <c:pt idx="7">
                  <c:v>0.14000000000000001</c:v>
                </c:pt>
                <c:pt idx="8">
                  <c:v>#N/A</c:v>
                </c:pt>
                <c:pt idx="9">
                  <c:v>0.14000000000000001</c:v>
                </c:pt>
              </c:numCache>
            </c:numRef>
          </c:val>
          <c:extLst>
            <c:ext xmlns:c16="http://schemas.microsoft.com/office/drawing/2014/chart" uri="{C3380CC4-5D6E-409C-BE32-E72D297353CC}">
              <c16:uniqueId val="{00000003-427E-4260-9435-BDE0E04933B7}"/>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3.14</c:v>
                </c:pt>
                <c:pt idx="2">
                  <c:v>#N/A</c:v>
                </c:pt>
                <c:pt idx="3">
                  <c:v>2.91</c:v>
                </c:pt>
                <c:pt idx="4">
                  <c:v>#N/A</c:v>
                </c:pt>
                <c:pt idx="5">
                  <c:v>2.5099999999999998</c:v>
                </c:pt>
                <c:pt idx="6">
                  <c:v>#N/A</c:v>
                </c:pt>
                <c:pt idx="7">
                  <c:v>0.09</c:v>
                </c:pt>
                <c:pt idx="8">
                  <c:v>#N/A</c:v>
                </c:pt>
                <c:pt idx="9">
                  <c:v>0.15</c:v>
                </c:pt>
              </c:numCache>
            </c:numRef>
          </c:val>
          <c:extLst>
            <c:ext xmlns:c16="http://schemas.microsoft.com/office/drawing/2014/chart" uri="{C3380CC4-5D6E-409C-BE32-E72D297353CC}">
              <c16:uniqueId val="{00000004-427E-4260-9435-BDE0E04933B7}"/>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1.1399999999999999</c:v>
                </c:pt>
                <c:pt idx="2">
                  <c:v>#N/A</c:v>
                </c:pt>
                <c:pt idx="3">
                  <c:v>0.62</c:v>
                </c:pt>
                <c:pt idx="4">
                  <c:v>#N/A</c:v>
                </c:pt>
                <c:pt idx="5">
                  <c:v>0.34</c:v>
                </c:pt>
                <c:pt idx="6">
                  <c:v>#N/A</c:v>
                </c:pt>
                <c:pt idx="7">
                  <c:v>0.19</c:v>
                </c:pt>
                <c:pt idx="8">
                  <c:v>#N/A</c:v>
                </c:pt>
                <c:pt idx="9">
                  <c:v>0.2</c:v>
                </c:pt>
              </c:numCache>
            </c:numRef>
          </c:val>
          <c:extLst>
            <c:ext xmlns:c16="http://schemas.microsoft.com/office/drawing/2014/chart" uri="{C3380CC4-5D6E-409C-BE32-E72D297353CC}">
              <c16:uniqueId val="{00000005-427E-4260-9435-BDE0E04933B7}"/>
            </c:ext>
          </c:extLst>
        </c:ser>
        <c:ser>
          <c:idx val="6"/>
          <c:order val="6"/>
          <c:tx>
            <c:strRef>
              <c:f>データシート!$A$33</c:f>
              <c:strCache>
                <c:ptCount val="1"/>
                <c:pt idx="0">
                  <c:v>移管市営住宅事業特別会計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0</c:v>
                </c:pt>
                <c:pt idx="1">
                  <c:v>0</c:v>
                </c:pt>
                <c:pt idx="2">
                  <c:v>0</c:v>
                </c:pt>
                <c:pt idx="3">
                  <c:v>0</c:v>
                </c:pt>
                <c:pt idx="4">
                  <c:v>0</c:v>
                </c:pt>
                <c:pt idx="5">
                  <c:v>0</c:v>
                </c:pt>
                <c:pt idx="6">
                  <c:v>#N/A</c:v>
                </c:pt>
                <c:pt idx="7">
                  <c:v>0.65</c:v>
                </c:pt>
                <c:pt idx="8">
                  <c:v>#N/A</c:v>
                </c:pt>
                <c:pt idx="9">
                  <c:v>0.78</c:v>
                </c:pt>
              </c:numCache>
            </c:numRef>
          </c:val>
          <c:extLst>
            <c:ext xmlns:c16="http://schemas.microsoft.com/office/drawing/2014/chart" uri="{C3380CC4-5D6E-409C-BE32-E72D297353CC}">
              <c16:uniqueId val="{00000006-427E-4260-9435-BDE0E04933B7}"/>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3.2</c:v>
                </c:pt>
                <c:pt idx="2">
                  <c:v>#N/A</c:v>
                </c:pt>
                <c:pt idx="3">
                  <c:v>3.2</c:v>
                </c:pt>
                <c:pt idx="4">
                  <c:v>#N/A</c:v>
                </c:pt>
                <c:pt idx="5">
                  <c:v>3.41</c:v>
                </c:pt>
                <c:pt idx="6">
                  <c:v>#N/A</c:v>
                </c:pt>
                <c:pt idx="7">
                  <c:v>3.24</c:v>
                </c:pt>
                <c:pt idx="8">
                  <c:v>#N/A</c:v>
                </c:pt>
                <c:pt idx="9">
                  <c:v>2.86</c:v>
                </c:pt>
              </c:numCache>
            </c:numRef>
          </c:val>
          <c:extLst>
            <c:ext xmlns:c16="http://schemas.microsoft.com/office/drawing/2014/chart" uri="{C3380CC4-5D6E-409C-BE32-E72D297353CC}">
              <c16:uniqueId val="{00000007-427E-4260-9435-BDE0E04933B7}"/>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4.3899999999999997</c:v>
                </c:pt>
                <c:pt idx="2">
                  <c:v>#N/A</c:v>
                </c:pt>
                <c:pt idx="3">
                  <c:v>5.53</c:v>
                </c:pt>
                <c:pt idx="4">
                  <c:v>#N/A</c:v>
                </c:pt>
                <c:pt idx="5">
                  <c:v>5.01</c:v>
                </c:pt>
                <c:pt idx="6">
                  <c:v>#N/A</c:v>
                </c:pt>
                <c:pt idx="7">
                  <c:v>1.52</c:v>
                </c:pt>
                <c:pt idx="8">
                  <c:v>#N/A</c:v>
                </c:pt>
                <c:pt idx="9">
                  <c:v>3.03</c:v>
                </c:pt>
              </c:numCache>
            </c:numRef>
          </c:val>
          <c:extLst>
            <c:ext xmlns:c16="http://schemas.microsoft.com/office/drawing/2014/chart" uri="{C3380CC4-5D6E-409C-BE32-E72D297353CC}">
              <c16:uniqueId val="{00000008-427E-4260-9435-BDE0E04933B7}"/>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11.74</c:v>
                </c:pt>
                <c:pt idx="2">
                  <c:v>#N/A</c:v>
                </c:pt>
                <c:pt idx="3">
                  <c:v>10.38</c:v>
                </c:pt>
                <c:pt idx="4">
                  <c:v>#N/A</c:v>
                </c:pt>
                <c:pt idx="5">
                  <c:v>10.37</c:v>
                </c:pt>
                <c:pt idx="6">
                  <c:v>#N/A</c:v>
                </c:pt>
                <c:pt idx="7">
                  <c:v>10.59</c:v>
                </c:pt>
                <c:pt idx="8">
                  <c:v>#N/A</c:v>
                </c:pt>
                <c:pt idx="9">
                  <c:v>9.2799999999999994</c:v>
                </c:pt>
              </c:numCache>
            </c:numRef>
          </c:val>
          <c:extLst>
            <c:ext xmlns:c16="http://schemas.microsoft.com/office/drawing/2014/chart" uri="{C3380CC4-5D6E-409C-BE32-E72D297353CC}">
              <c16:uniqueId val="{00000009-427E-4260-9435-BDE0E04933B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4726</c:v>
                </c:pt>
                <c:pt idx="5">
                  <c:v>4797</c:v>
                </c:pt>
                <c:pt idx="8">
                  <c:v>4691</c:v>
                </c:pt>
                <c:pt idx="11">
                  <c:v>4691</c:v>
                </c:pt>
                <c:pt idx="14">
                  <c:v>4618</c:v>
                </c:pt>
              </c:numCache>
            </c:numRef>
          </c:val>
          <c:extLst>
            <c:ext xmlns:c16="http://schemas.microsoft.com/office/drawing/2014/chart" uri="{C3380CC4-5D6E-409C-BE32-E72D297353CC}">
              <c16:uniqueId val="{00000000-0FA5-449A-901F-E1E6C2E3E0E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FA5-449A-901F-E1E6C2E3E0E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FA5-449A-901F-E1E6C2E3E0E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217</c:v>
                </c:pt>
                <c:pt idx="3">
                  <c:v>214</c:v>
                </c:pt>
                <c:pt idx="6">
                  <c:v>195</c:v>
                </c:pt>
                <c:pt idx="9">
                  <c:v>190</c:v>
                </c:pt>
                <c:pt idx="12">
                  <c:v>172</c:v>
                </c:pt>
              </c:numCache>
            </c:numRef>
          </c:val>
          <c:extLst>
            <c:ext xmlns:c16="http://schemas.microsoft.com/office/drawing/2014/chart" uri="{C3380CC4-5D6E-409C-BE32-E72D297353CC}">
              <c16:uniqueId val="{00000003-0FA5-449A-901F-E1E6C2E3E0E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1581</c:v>
                </c:pt>
                <c:pt idx="3">
                  <c:v>2010</c:v>
                </c:pt>
                <c:pt idx="6">
                  <c:v>1470</c:v>
                </c:pt>
                <c:pt idx="9">
                  <c:v>1439</c:v>
                </c:pt>
                <c:pt idx="12">
                  <c:v>1414</c:v>
                </c:pt>
              </c:numCache>
            </c:numRef>
          </c:val>
          <c:extLst>
            <c:ext xmlns:c16="http://schemas.microsoft.com/office/drawing/2014/chart" uri="{C3380CC4-5D6E-409C-BE32-E72D297353CC}">
              <c16:uniqueId val="{00000004-0FA5-449A-901F-E1E6C2E3E0E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FA5-449A-901F-E1E6C2E3E0E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FA5-449A-901F-E1E6C2E3E0E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3807</c:v>
                </c:pt>
                <c:pt idx="3">
                  <c:v>3913</c:v>
                </c:pt>
                <c:pt idx="6">
                  <c:v>3781</c:v>
                </c:pt>
                <c:pt idx="9">
                  <c:v>3765</c:v>
                </c:pt>
                <c:pt idx="12">
                  <c:v>3320</c:v>
                </c:pt>
              </c:numCache>
            </c:numRef>
          </c:val>
          <c:extLst>
            <c:ext xmlns:c16="http://schemas.microsoft.com/office/drawing/2014/chart" uri="{C3380CC4-5D6E-409C-BE32-E72D297353CC}">
              <c16:uniqueId val="{00000007-0FA5-449A-901F-E1E6C2E3E0E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879</c:v>
                </c:pt>
                <c:pt idx="2">
                  <c:v>#N/A</c:v>
                </c:pt>
                <c:pt idx="3">
                  <c:v>#N/A</c:v>
                </c:pt>
                <c:pt idx="4">
                  <c:v>1340</c:v>
                </c:pt>
                <c:pt idx="5">
                  <c:v>#N/A</c:v>
                </c:pt>
                <c:pt idx="6">
                  <c:v>#N/A</c:v>
                </c:pt>
                <c:pt idx="7">
                  <c:v>755</c:v>
                </c:pt>
                <c:pt idx="8">
                  <c:v>#N/A</c:v>
                </c:pt>
                <c:pt idx="9">
                  <c:v>#N/A</c:v>
                </c:pt>
                <c:pt idx="10">
                  <c:v>703</c:v>
                </c:pt>
                <c:pt idx="11">
                  <c:v>#N/A</c:v>
                </c:pt>
                <c:pt idx="12">
                  <c:v>#N/A</c:v>
                </c:pt>
                <c:pt idx="13">
                  <c:v>288</c:v>
                </c:pt>
                <c:pt idx="14">
                  <c:v>#N/A</c:v>
                </c:pt>
              </c:numCache>
            </c:numRef>
          </c:val>
          <c:smooth val="0"/>
          <c:extLst>
            <c:ext xmlns:c16="http://schemas.microsoft.com/office/drawing/2014/chart" uri="{C3380CC4-5D6E-409C-BE32-E72D297353CC}">
              <c16:uniqueId val="{00000008-0FA5-449A-901F-E1E6C2E3E0E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39723</c:v>
                </c:pt>
                <c:pt idx="5">
                  <c:v>38846</c:v>
                </c:pt>
                <c:pt idx="8">
                  <c:v>37328</c:v>
                </c:pt>
                <c:pt idx="11">
                  <c:v>35654</c:v>
                </c:pt>
                <c:pt idx="14">
                  <c:v>33485</c:v>
                </c:pt>
              </c:numCache>
            </c:numRef>
          </c:val>
          <c:extLst>
            <c:ext xmlns:c16="http://schemas.microsoft.com/office/drawing/2014/chart" uri="{C3380CC4-5D6E-409C-BE32-E72D297353CC}">
              <c16:uniqueId val="{00000000-E682-4E19-9D68-BDAD5A6ECA4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8844</c:v>
                </c:pt>
                <c:pt idx="5">
                  <c:v>8222</c:v>
                </c:pt>
                <c:pt idx="8">
                  <c:v>8800</c:v>
                </c:pt>
                <c:pt idx="11">
                  <c:v>8346</c:v>
                </c:pt>
                <c:pt idx="14">
                  <c:v>8230</c:v>
                </c:pt>
              </c:numCache>
            </c:numRef>
          </c:val>
          <c:extLst>
            <c:ext xmlns:c16="http://schemas.microsoft.com/office/drawing/2014/chart" uri="{C3380CC4-5D6E-409C-BE32-E72D297353CC}">
              <c16:uniqueId val="{00000001-E682-4E19-9D68-BDAD5A6ECA4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17396</c:v>
                </c:pt>
                <c:pt idx="5">
                  <c:v>18791</c:v>
                </c:pt>
                <c:pt idx="8">
                  <c:v>20332</c:v>
                </c:pt>
                <c:pt idx="11">
                  <c:v>20998</c:v>
                </c:pt>
                <c:pt idx="14">
                  <c:v>21122</c:v>
                </c:pt>
              </c:numCache>
            </c:numRef>
          </c:val>
          <c:extLst>
            <c:ext xmlns:c16="http://schemas.microsoft.com/office/drawing/2014/chart" uri="{C3380CC4-5D6E-409C-BE32-E72D297353CC}">
              <c16:uniqueId val="{00000002-E682-4E19-9D68-BDAD5A6ECA4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682-4E19-9D68-BDAD5A6ECA4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682-4E19-9D68-BDAD5A6ECA4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682-4E19-9D68-BDAD5A6ECA4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3254</c:v>
                </c:pt>
                <c:pt idx="3">
                  <c:v>3239</c:v>
                </c:pt>
                <c:pt idx="6">
                  <c:v>3262</c:v>
                </c:pt>
                <c:pt idx="9">
                  <c:v>3368</c:v>
                </c:pt>
                <c:pt idx="12">
                  <c:v>3379</c:v>
                </c:pt>
              </c:numCache>
            </c:numRef>
          </c:val>
          <c:extLst>
            <c:ext xmlns:c16="http://schemas.microsoft.com/office/drawing/2014/chart" uri="{C3380CC4-5D6E-409C-BE32-E72D297353CC}">
              <c16:uniqueId val="{00000006-E682-4E19-9D68-BDAD5A6ECA4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2130</c:v>
                </c:pt>
                <c:pt idx="3">
                  <c:v>1921</c:v>
                </c:pt>
                <c:pt idx="6">
                  <c:v>1730</c:v>
                </c:pt>
                <c:pt idx="9">
                  <c:v>1627</c:v>
                </c:pt>
                <c:pt idx="12">
                  <c:v>1763</c:v>
                </c:pt>
              </c:numCache>
            </c:numRef>
          </c:val>
          <c:extLst>
            <c:ext xmlns:c16="http://schemas.microsoft.com/office/drawing/2014/chart" uri="{C3380CC4-5D6E-409C-BE32-E72D297353CC}">
              <c16:uniqueId val="{00000007-E682-4E19-9D68-BDAD5A6ECA4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18230</c:v>
                </c:pt>
                <c:pt idx="3">
                  <c:v>16445</c:v>
                </c:pt>
                <c:pt idx="6">
                  <c:v>15016</c:v>
                </c:pt>
                <c:pt idx="9">
                  <c:v>13833</c:v>
                </c:pt>
                <c:pt idx="12">
                  <c:v>12642</c:v>
                </c:pt>
              </c:numCache>
            </c:numRef>
          </c:val>
          <c:extLst>
            <c:ext xmlns:c16="http://schemas.microsoft.com/office/drawing/2014/chart" uri="{C3380CC4-5D6E-409C-BE32-E72D297353CC}">
              <c16:uniqueId val="{00000008-E682-4E19-9D68-BDAD5A6ECA4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682-4E19-9D68-BDAD5A6ECA4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34533</c:v>
                </c:pt>
                <c:pt idx="3">
                  <c:v>33738</c:v>
                </c:pt>
                <c:pt idx="6">
                  <c:v>32756</c:v>
                </c:pt>
                <c:pt idx="9">
                  <c:v>31475</c:v>
                </c:pt>
                <c:pt idx="12">
                  <c:v>30644</c:v>
                </c:pt>
              </c:numCache>
            </c:numRef>
          </c:val>
          <c:extLst>
            <c:ext xmlns:c16="http://schemas.microsoft.com/office/drawing/2014/chart" uri="{C3380CC4-5D6E-409C-BE32-E72D297353CC}">
              <c16:uniqueId val="{0000000A-E682-4E19-9D68-BDAD5A6ECA4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682-4E19-9D68-BDAD5A6ECA4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4963</c:v>
                </c:pt>
                <c:pt idx="1">
                  <c:v>5100</c:v>
                </c:pt>
                <c:pt idx="2">
                  <c:v>5186</c:v>
                </c:pt>
              </c:numCache>
            </c:numRef>
          </c:val>
          <c:extLst>
            <c:ext xmlns:c16="http://schemas.microsoft.com/office/drawing/2014/chart" uri="{C3380CC4-5D6E-409C-BE32-E72D297353CC}">
              <c16:uniqueId val="{00000000-659A-4FA6-8700-7D6D70412E8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27</c:v>
                </c:pt>
                <c:pt idx="1">
                  <c:v>142</c:v>
                </c:pt>
                <c:pt idx="2">
                  <c:v>259</c:v>
                </c:pt>
              </c:numCache>
            </c:numRef>
          </c:val>
          <c:extLst>
            <c:ext xmlns:c16="http://schemas.microsoft.com/office/drawing/2014/chart" uri="{C3380CC4-5D6E-409C-BE32-E72D297353CC}">
              <c16:uniqueId val="{00000001-659A-4FA6-8700-7D6D70412E8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14994</c:v>
                </c:pt>
                <c:pt idx="1">
                  <c:v>15407</c:v>
                </c:pt>
                <c:pt idx="2">
                  <c:v>16041</c:v>
                </c:pt>
              </c:numCache>
            </c:numRef>
          </c:val>
          <c:extLst>
            <c:ext xmlns:c16="http://schemas.microsoft.com/office/drawing/2014/chart" uri="{C3380CC4-5D6E-409C-BE32-E72D297353CC}">
              <c16:uniqueId val="{00000002-659A-4FA6-8700-7D6D70412E8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令和６年度は、第三セクター等改革推進債の償還が完了したことにより一般会計の元利償還金が大幅に減少、また、公営企業債の繰入及び組合等への負担金等についても減少したことから、実質公債費比率の分子が減少した。</a:t>
          </a:r>
        </a:p>
        <a:p>
          <a:r>
            <a:rPr kumimoji="1" lang="ja-JP" altLang="en-US" sz="1100">
              <a:latin typeface="ＭＳ ゴシック" pitchFamily="49" charset="-128"/>
              <a:ea typeface="ＭＳ ゴシック" pitchFamily="49" charset="-128"/>
            </a:rPr>
            <a:t>　平成</a:t>
          </a:r>
          <a:r>
            <a:rPr kumimoji="1" lang="en-US" altLang="ja-JP" sz="1100">
              <a:latin typeface="ＭＳ ゴシック" pitchFamily="49" charset="-128"/>
              <a:ea typeface="ＭＳ ゴシック" pitchFamily="49" charset="-128"/>
            </a:rPr>
            <a:t>28</a:t>
          </a:r>
          <a:r>
            <a:rPr kumimoji="1" lang="ja-JP" altLang="en-US" sz="1100">
              <a:latin typeface="ＭＳ ゴシック" pitchFamily="49" charset="-128"/>
              <a:ea typeface="ＭＳ ゴシック" pitchFamily="49" charset="-128"/>
            </a:rPr>
            <a:t>年度以降減少していた一般会計等の地方債現在高が令和</a:t>
          </a:r>
          <a:r>
            <a:rPr kumimoji="1" lang="en-US" altLang="ja-JP" sz="1100">
              <a:latin typeface="ＭＳ ゴシック" pitchFamily="49" charset="-128"/>
              <a:ea typeface="ＭＳ ゴシック" pitchFamily="49" charset="-128"/>
            </a:rPr>
            <a:t>2</a:t>
          </a:r>
          <a:r>
            <a:rPr kumimoji="1" lang="ja-JP" altLang="en-US" sz="1100">
              <a:latin typeface="ＭＳ ゴシック" pitchFamily="49" charset="-128"/>
              <a:ea typeface="ＭＳ ゴシック" pitchFamily="49" charset="-128"/>
            </a:rPr>
            <a:t>年度においては増加に転じており、今後も新発債の増加に伴う元利償還金の増加が懸念される。また、一部事務組合においては、ごみ焼却炉の新設や斎場の建替が予定されていることから組合等が起こした地方債の元利償還金に対する負担金等の増加が見込まれる。</a:t>
          </a:r>
        </a:p>
        <a:p>
          <a:r>
            <a:rPr kumimoji="1" lang="ja-JP" altLang="en-US" sz="1100">
              <a:latin typeface="ＭＳ ゴシック" pitchFamily="49" charset="-128"/>
              <a:ea typeface="ＭＳ ゴシック" pitchFamily="49" charset="-128"/>
            </a:rPr>
            <a:t>　今後、公債費は高い水準で推移することが見込まれているため、その動向に十分に留意し、公債費の適切な管理に努める。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ゴシック" pitchFamily="49" charset="-128"/>
              <a:ea typeface="ＭＳ ゴシック" pitchFamily="49" charset="-128"/>
            </a:rPr>
            <a:t>　平成</a:t>
          </a:r>
          <a:r>
            <a:rPr kumimoji="1" lang="en-US" altLang="ja-JP" sz="1100">
              <a:solidFill>
                <a:sysClr val="windowText" lastClr="000000"/>
              </a:solidFill>
              <a:latin typeface="ＭＳ ゴシック" pitchFamily="49" charset="-128"/>
              <a:ea typeface="ＭＳ ゴシック" pitchFamily="49" charset="-128"/>
            </a:rPr>
            <a:t>28</a:t>
          </a:r>
          <a:r>
            <a:rPr kumimoji="1" lang="ja-JP" altLang="en-US" sz="1100">
              <a:solidFill>
                <a:sysClr val="windowText" lastClr="000000"/>
              </a:solidFill>
              <a:latin typeface="ＭＳ ゴシック" pitchFamily="49" charset="-128"/>
              <a:ea typeface="ＭＳ ゴシック" pitchFamily="49" charset="-128"/>
            </a:rPr>
            <a:t>年度より令和元年度まで将来負担比率の分子は増加し続けていたが、令和</a:t>
          </a:r>
          <a:r>
            <a:rPr kumimoji="1" lang="en-US" altLang="ja-JP" sz="1100">
              <a:solidFill>
                <a:sysClr val="windowText" lastClr="000000"/>
              </a:solidFill>
              <a:latin typeface="ＭＳ ゴシック" pitchFamily="49" charset="-128"/>
              <a:ea typeface="ＭＳ ゴシック" pitchFamily="49" charset="-128"/>
            </a:rPr>
            <a:t>2</a:t>
          </a:r>
          <a:r>
            <a:rPr kumimoji="1" lang="ja-JP" altLang="en-US" sz="1100">
              <a:solidFill>
                <a:sysClr val="windowText" lastClr="000000"/>
              </a:solidFill>
              <a:latin typeface="ＭＳ ゴシック" pitchFamily="49" charset="-128"/>
              <a:ea typeface="ＭＳ ゴシック" pitchFamily="49" charset="-128"/>
            </a:rPr>
            <a:t>年度に減少に転じ、今年度も充当可能基金が</a:t>
          </a:r>
          <a:r>
            <a:rPr kumimoji="1" lang="en-US" altLang="ja-JP" sz="1100">
              <a:solidFill>
                <a:sysClr val="windowText" lastClr="000000"/>
              </a:solidFill>
              <a:latin typeface="ＭＳ ゴシック" pitchFamily="49" charset="-128"/>
              <a:ea typeface="ＭＳ ゴシック" pitchFamily="49" charset="-128"/>
            </a:rPr>
            <a:t>124</a:t>
          </a:r>
          <a:r>
            <a:rPr kumimoji="1" lang="ja-JP" altLang="en-US" sz="1100">
              <a:solidFill>
                <a:sysClr val="windowText" lastClr="000000"/>
              </a:solidFill>
              <a:latin typeface="ＭＳ ゴシック" pitchFamily="49" charset="-128"/>
              <a:ea typeface="ＭＳ ゴシック" pitchFamily="49" charset="-128"/>
            </a:rPr>
            <a:t>百万円増加する等、分子の減少につながった。</a:t>
          </a:r>
        </a:p>
        <a:p>
          <a:r>
            <a:rPr kumimoji="1" lang="ja-JP" altLang="en-US" sz="1100">
              <a:solidFill>
                <a:sysClr val="windowText" lastClr="000000"/>
              </a:solidFill>
              <a:latin typeface="ＭＳ ゴシック" pitchFamily="49" charset="-128"/>
              <a:ea typeface="ＭＳ ゴシック" pitchFamily="49" charset="-128"/>
            </a:rPr>
            <a:t>　平成</a:t>
          </a:r>
          <a:r>
            <a:rPr kumimoji="1" lang="en-US" altLang="ja-JP" sz="1100">
              <a:solidFill>
                <a:sysClr val="windowText" lastClr="000000"/>
              </a:solidFill>
              <a:latin typeface="ＭＳ ゴシック" pitchFamily="49" charset="-128"/>
              <a:ea typeface="ＭＳ ゴシック" pitchFamily="49" charset="-128"/>
            </a:rPr>
            <a:t>26</a:t>
          </a:r>
          <a:r>
            <a:rPr kumimoji="1" lang="ja-JP" altLang="en-US" sz="1100">
              <a:solidFill>
                <a:sysClr val="windowText" lastClr="000000"/>
              </a:solidFill>
              <a:latin typeface="ＭＳ ゴシック" pitchFamily="49" charset="-128"/>
              <a:ea typeface="ＭＳ ゴシック" pitchFamily="49" charset="-128"/>
            </a:rPr>
            <a:t>年</a:t>
          </a:r>
          <a:r>
            <a:rPr kumimoji="1" lang="en-US" altLang="ja-JP" sz="1100">
              <a:solidFill>
                <a:sysClr val="windowText" lastClr="000000"/>
              </a:solidFill>
              <a:latin typeface="ＭＳ ゴシック" pitchFamily="49" charset="-128"/>
              <a:ea typeface="ＭＳ ゴシック" pitchFamily="49" charset="-128"/>
            </a:rPr>
            <a:t>3</a:t>
          </a:r>
          <a:r>
            <a:rPr kumimoji="1" lang="ja-JP" altLang="en-US" sz="1100">
              <a:solidFill>
                <a:sysClr val="windowText" lastClr="000000"/>
              </a:solidFill>
              <a:latin typeface="ＭＳ ゴシック" pitchFamily="49" charset="-128"/>
              <a:ea typeface="ＭＳ ゴシック" pitchFamily="49" charset="-128"/>
            </a:rPr>
            <a:t>月の土地開発公社解散に伴い、平成</a:t>
          </a:r>
          <a:r>
            <a:rPr kumimoji="1" lang="en-US" altLang="ja-JP" sz="1100">
              <a:solidFill>
                <a:sysClr val="windowText" lastClr="000000"/>
              </a:solidFill>
              <a:latin typeface="ＭＳ ゴシック" pitchFamily="49" charset="-128"/>
              <a:ea typeface="ＭＳ ゴシック" pitchFamily="49" charset="-128"/>
            </a:rPr>
            <a:t>25</a:t>
          </a:r>
          <a:r>
            <a:rPr kumimoji="1" lang="ja-JP" altLang="en-US" sz="1100">
              <a:solidFill>
                <a:sysClr val="windowText" lastClr="000000"/>
              </a:solidFill>
              <a:latin typeface="ＭＳ ゴシック" pitchFamily="49" charset="-128"/>
              <a:ea typeface="ＭＳ ゴシック" pitchFamily="49" charset="-128"/>
            </a:rPr>
            <a:t>年度決算以降は将来負担比率の分子はマイナス値を保っており、将来世代に過度な負担の先送りがないよう、引き続き健全な財政運営に努める。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大阪府大東市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・基金の運用益を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百万円、前年度剰余金を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百万円、「ふるさと振興基金」へふるさと納税寄付金を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1,726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百万円などを積み立てた一方、「ふるさと振興基金」から寄付者の指定する使途に応じた事業に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1,133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百万円などを取り崩した結果、基金全体の残高としては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835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百万円の増加となった。</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は社会保障費が増加し続ける見通しの中、野崎駅・四条畷駅周辺整備事業や新庁舎整備事業などの大型事業、公共施設等の老朽化対策の実施等により中長期的には基金残高の減少が見込まれるため、持続可能な財政構造の確立に努め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・公共施設等整備保全基金：公共施設等の整備及び保全</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・庁舎整備基金：庁舎の建設及び大規模な改修工事等</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・ふるさと振興基金：ふるさと納税寄付者が指定した事業に活用</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・学校施設整備基金：学校施設の整備</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・公共施設等整備保全基金：任意積立に伴い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315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百万円増加、公共施設等の整備に充当したため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528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・ふるさと振興基金：ふるさと納税寄付額の増加に伴い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1,726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百万円増加、寄付者の指定した事業に充当したため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1,122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・学校施設整備基金：前年度剰余金の積立て及び任意の積立てに伴い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百万円増加</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・公共施設等整備保全基金：主要プロジェクトである野崎駅・四条畷駅周辺整備事業や公共施設等の老朽化対策のため、前年度剰余金を優先的に積み立てて財源の確保に努める。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・庁舎整備基金：近年中に予定する庁舎整備の財源として活用予定。</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・ふるさと振興基金：ふるさと納税寄付額が増加している現状を踏まえ、積極的に活用していく予定。</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・職員退職手当基金：退職手当の支払に係る財政負担を平準化するために計画的に積み立てる。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・基金の運用益として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百万円、また前年度剰余金を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百万円積み立てたことによる増加</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・中期的にも収支不足に対応するため財政調整基金の繰入れを行う必要が生じることが予想されるため、残高は減少していく見込み。</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・市税収入の急激な減少、その他臨時的な歳入の減少又は歳出の増加に対応するため、標準財政規模の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％に相当する額を財政調整基金に積み立てるよう努めることとしている。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・基準財政需要額の臨時費目である「臨時財政対策債償還基金費」へ</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188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百万円積み立てたことによる増加</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・今回積み立てた「臨時財政対策債償還基金費」分として、令和７年度、令和８年度の２カ年にわたって取り崩す予定</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115,687
112,176
18.27
55,474,646
54,454,319
1,013,766
26,456,165
30,644,043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市税収入が低水準で推移していることに加え、社会保障経費が増加し続けていることから、平成</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21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年度以降は低下又は横ばいで推移している。令和６年度は、定額減税により市民税（所得割・個人均等割）が例年以上に減少し基準財政収入額も減少した。加えて、臨時財政対策債振替相当額の減少及びこども子育て費の新設や高齢者保健福祉費等の増加により基準財政需要額が増加した。結果、財政力指数が</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0.01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ポイント悪化し、</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0.69</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となった。</a:t>
          </a: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今回は定額減税により市民税が大幅に減少したが、定額減税終了後も少子高齢化に伴い納税義務者数が減少するため、市税収入の大幅な増加は見込めない。そのため、第２期大東市まち・ひと・しごと創生総合戦略に沿って、人口流入や企業誘致、行政サービス改革に取り組み、自主財源の確保に努めるとともに、事業の選択と集中を基本とした財政運営を推進することで、財政基盤の強化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128815</xdr:rowOff>
    </xdr:from>
    <xdr:to>
      <xdr:col>23</xdr:col>
      <xdr:colOff>133350</xdr:colOff>
      <xdr:row>42</xdr:row>
      <xdr:rowOff>146050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2971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37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94343</xdr:rowOff>
    </xdr:from>
    <xdr:to>
      <xdr:col>19</xdr:col>
      <xdr:colOff>133350</xdr:colOff>
      <xdr:row>42</xdr:row>
      <xdr:rowOff>128815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95243"/>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120849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7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77107</xdr:rowOff>
    </xdr:from>
    <xdr:to>
      <xdr:col>15</xdr:col>
      <xdr:colOff>82550</xdr:colOff>
      <xdr:row>42</xdr:row>
      <xdr:rowOff>94343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2780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103612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61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42635</xdr:rowOff>
    </xdr:from>
    <xdr:to>
      <xdr:col>11</xdr:col>
      <xdr:colOff>31750</xdr:colOff>
      <xdr:row>42</xdr:row>
      <xdr:rowOff>77107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24353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78015</xdr:rowOff>
    </xdr:from>
    <xdr:to>
      <xdr:col>19</xdr:col>
      <xdr:colOff>184150</xdr:colOff>
      <xdr:row>43</xdr:row>
      <xdr:rowOff>8165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164392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65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43543</xdr:rowOff>
    </xdr:from>
    <xdr:to>
      <xdr:col>15</xdr:col>
      <xdr:colOff>133350</xdr:colOff>
      <xdr:row>42</xdr:row>
      <xdr:rowOff>145143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129920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26307</xdr:rowOff>
    </xdr:from>
    <xdr:to>
      <xdr:col>11</xdr:col>
      <xdr:colOff>82550</xdr:colOff>
      <xdr:row>42</xdr:row>
      <xdr:rowOff>127907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22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112684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31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163285</xdr:rowOff>
    </xdr:from>
    <xdr:to>
      <xdr:col>7</xdr:col>
      <xdr:colOff>31750</xdr:colOff>
      <xdr:row>42</xdr:row>
      <xdr:rowOff>93435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78212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ゴシック" panose="020B0609070205080204" pitchFamily="49" charset="-128"/>
              <a:ea typeface="ＭＳ ゴシック" panose="020B0609070205080204" pitchFamily="49" charset="-128"/>
            </a:rPr>
            <a:t>　指定管理者制度の導入や事務の委託化により人件費はほぼ横ばいだが、物件費、補助費等、繰出金が高止まりしているため、類似団体平均を上回っている。</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今後は公民連携の推進による財源の確保と経費の削減に努めるとともに、</a:t>
          </a:r>
          <a:r>
            <a:rPr kumimoji="1" lang="en-US" altLang="ja-JP" sz="1100">
              <a:latin typeface="ＭＳ ゴシック" panose="020B0609070205080204" pitchFamily="49" charset="-128"/>
              <a:ea typeface="ＭＳ ゴシック" panose="020B0609070205080204" pitchFamily="49" charset="-128"/>
            </a:rPr>
            <a:t>DX</a:t>
          </a:r>
          <a:r>
            <a:rPr kumimoji="1" lang="ja-JP" altLang="en-US" sz="1100">
              <a:latin typeface="ＭＳ ゴシック" panose="020B0609070205080204" pitchFamily="49" charset="-128"/>
              <a:ea typeface="ＭＳ ゴシック" panose="020B0609070205080204" pitchFamily="49" charset="-128"/>
            </a:rPr>
            <a:t>の導入推進による事務の効率化を進めることにより、経常収支比率を大阪府平均以下に改善させることを目標とする。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31327</xdr:rowOff>
    </xdr:from>
    <xdr:to>
      <xdr:col>23</xdr:col>
      <xdr:colOff>133350</xdr:colOff>
      <xdr:row>65</xdr:row>
      <xdr:rowOff>20744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1004127"/>
          <a:ext cx="8382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170604</xdr:rowOff>
    </xdr:from>
    <xdr:to>
      <xdr:col>19</xdr:col>
      <xdr:colOff>133350</xdr:colOff>
      <xdr:row>65</xdr:row>
      <xdr:rowOff>20744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971954"/>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145644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170604</xdr:rowOff>
    </xdr:from>
    <xdr:to>
      <xdr:col>15</xdr:col>
      <xdr:colOff>82550</xdr:colOff>
      <xdr:row>64</xdr:row>
      <xdr:rowOff>135890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971954"/>
          <a:ext cx="889000" cy="13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41081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135890</xdr:rowOff>
    </xdr:from>
    <xdr:to>
      <xdr:col>11</xdr:col>
      <xdr:colOff>31750</xdr:colOff>
      <xdr:row>64</xdr:row>
      <xdr:rowOff>143933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10869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134637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167640</xdr:rowOff>
    </xdr:from>
    <xdr:to>
      <xdr:col>7</xdr:col>
      <xdr:colOff>31750</xdr:colOff>
      <xdr:row>61</xdr:row>
      <xdr:rowOff>97790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107967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151977</xdr:rowOff>
    </xdr:from>
    <xdr:to>
      <xdr:col>23</xdr:col>
      <xdr:colOff>184150</xdr:colOff>
      <xdr:row>64</xdr:row>
      <xdr:rowOff>82127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95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124054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925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141394</xdr:rowOff>
    </xdr:from>
    <xdr:to>
      <xdr:col>19</xdr:col>
      <xdr:colOff>184150</xdr:colOff>
      <xdr:row>65</xdr:row>
      <xdr:rowOff>71544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11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56321</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200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119804</xdr:rowOff>
    </xdr:from>
    <xdr:to>
      <xdr:col>15</xdr:col>
      <xdr:colOff>133350</xdr:colOff>
      <xdr:row>64</xdr:row>
      <xdr:rowOff>49954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92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34731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00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85090</xdr:rowOff>
    </xdr:from>
    <xdr:to>
      <xdr:col>11</xdr:col>
      <xdr:colOff>82550</xdr:colOff>
      <xdr:row>65</xdr:row>
      <xdr:rowOff>15240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93133</xdr:rowOff>
    </xdr:from>
    <xdr:to>
      <xdr:col>7</xdr:col>
      <xdr:colOff>31750</xdr:colOff>
      <xdr:row>65</xdr:row>
      <xdr:rowOff>23283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06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8060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15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[142,448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ゴシック" panose="020B0609070205080204" pitchFamily="49" charset="-128"/>
              <a:ea typeface="ＭＳ ゴシック" panose="020B0609070205080204" pitchFamily="49" charset="-128"/>
            </a:rPr>
            <a:t>　類似団体平均とほぼ同程度。主に人件費を要因としており、これまでの行政改革により職員数の削減が進んでいることから、人件費の抑制につながっている。</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公共施設の管理については、指定管理者制度の導入を進めているものの、施設の老朽化が課題となっていることから、大東市公共施設等総合管理計画に基づき、効率的な行財政運営に努める。</a:t>
          </a:r>
        </a:p>
        <a:p>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114743</xdr:rowOff>
    </xdr:from>
    <xdr:to>
      <xdr:col>23</xdr:col>
      <xdr:colOff>133350</xdr:colOff>
      <xdr:row>84</xdr:row>
      <xdr:rowOff>101961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345093"/>
          <a:ext cx="838200" cy="158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18288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24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97744</xdr:rowOff>
    </xdr:from>
    <xdr:to>
      <xdr:col>19</xdr:col>
      <xdr:colOff>133350</xdr:colOff>
      <xdr:row>83</xdr:row>
      <xdr:rowOff>114743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328094"/>
          <a:ext cx="889000" cy="16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557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5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28063</xdr:rowOff>
    </xdr:from>
    <xdr:to>
      <xdr:col>15</xdr:col>
      <xdr:colOff>82550</xdr:colOff>
      <xdr:row>83</xdr:row>
      <xdr:rowOff>97744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58413"/>
          <a:ext cx="889000" cy="69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168887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3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141480</xdr:rowOff>
    </xdr:from>
    <xdr:to>
      <xdr:col>11</xdr:col>
      <xdr:colOff>31750</xdr:colOff>
      <xdr:row>83</xdr:row>
      <xdr:rowOff>28063</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200380"/>
          <a:ext cx="889000" cy="58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106684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149557</xdr:rowOff>
    </xdr:from>
    <xdr:to>
      <xdr:col>7</xdr:col>
      <xdr:colOff>31750</xdr:colOff>
      <xdr:row>83</xdr:row>
      <xdr:rowOff>79707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208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64484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94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51161</xdr:rowOff>
    </xdr:from>
    <xdr:to>
      <xdr:col>23</xdr:col>
      <xdr:colOff>184150</xdr:colOff>
      <xdr:row>84</xdr:row>
      <xdr:rowOff>152761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45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23238</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42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63943</xdr:rowOff>
    </xdr:from>
    <xdr:to>
      <xdr:col>19</xdr:col>
      <xdr:colOff>184150</xdr:colOff>
      <xdr:row>83</xdr:row>
      <xdr:rowOff>165543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29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150320</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380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46944</xdr:rowOff>
    </xdr:from>
    <xdr:to>
      <xdr:col>15</xdr:col>
      <xdr:colOff>133350</xdr:colOff>
      <xdr:row>83</xdr:row>
      <xdr:rowOff>148544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7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158721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046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148713</xdr:rowOff>
    </xdr:from>
    <xdr:to>
      <xdr:col>11</xdr:col>
      <xdr:colOff>82550</xdr:colOff>
      <xdr:row>83</xdr:row>
      <xdr:rowOff>78863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0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89040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976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90680</xdr:rowOff>
    </xdr:from>
    <xdr:to>
      <xdr:col>7</xdr:col>
      <xdr:colOff>31750</xdr:colOff>
      <xdr:row>83</xdr:row>
      <xdr:rowOff>20830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4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31007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91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ゴシック" panose="020B0609070205080204" pitchFamily="49" charset="-128"/>
              <a:ea typeface="ＭＳ ゴシック" panose="020B0609070205080204" pitchFamily="49" charset="-128"/>
            </a:rPr>
            <a:t>　平成</a:t>
          </a:r>
          <a:r>
            <a:rPr kumimoji="1" lang="en-US" altLang="ja-JP" sz="1100">
              <a:latin typeface="ＭＳ ゴシック" panose="020B0609070205080204" pitchFamily="49" charset="-128"/>
              <a:ea typeface="ＭＳ ゴシック" panose="020B0609070205080204" pitchFamily="49" charset="-128"/>
            </a:rPr>
            <a:t>26</a:t>
          </a:r>
          <a:r>
            <a:rPr kumimoji="1" lang="ja-JP" altLang="en-US" sz="1100">
              <a:latin typeface="ＭＳ ゴシック" panose="020B0609070205080204" pitchFamily="49" charset="-128"/>
              <a:ea typeface="ＭＳ ゴシック" panose="020B0609070205080204" pitchFamily="49" charset="-128"/>
            </a:rPr>
            <a:t>年度より経験年数階層の分布変動のため、全国平均や大阪府平均を下回る水準となっており、今後も各種手当の見直しなどの給与抑制措置により、給与の適正化に努める。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12700</xdr:rowOff>
    </xdr:from>
    <xdr:to>
      <xdr:col>81</xdr:col>
      <xdr:colOff>44450</xdr:colOff>
      <xdr:row>83</xdr:row>
      <xdr:rowOff>73025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243050"/>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93786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667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12700</xdr:rowOff>
    </xdr:from>
    <xdr:to>
      <xdr:col>77</xdr:col>
      <xdr:colOff>44450</xdr:colOff>
      <xdr:row>84</xdr:row>
      <xdr:rowOff>42334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243050"/>
          <a:ext cx="8890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42334</xdr:rowOff>
    </xdr:from>
    <xdr:to>
      <xdr:col>72</xdr:col>
      <xdr:colOff>203200</xdr:colOff>
      <xdr:row>84</xdr:row>
      <xdr:rowOff>62441</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444134"/>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76852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8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42334</xdr:rowOff>
    </xdr:from>
    <xdr:to>
      <xdr:col>68</xdr:col>
      <xdr:colOff>152400</xdr:colOff>
      <xdr:row>84</xdr:row>
      <xdr:rowOff>62441</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444134"/>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151341</xdr:rowOff>
    </xdr:from>
    <xdr:to>
      <xdr:col>64</xdr:col>
      <xdr:colOff>152400</xdr:colOff>
      <xdr:row>87</xdr:row>
      <xdr:rowOff>81491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66268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22225</xdr:rowOff>
    </xdr:from>
    <xdr:to>
      <xdr:col>81</xdr:col>
      <xdr:colOff>95250</xdr:colOff>
      <xdr:row>83</xdr:row>
      <xdr:rowOff>123825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25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38752</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09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133350</xdr:rowOff>
    </xdr:from>
    <xdr:to>
      <xdr:col>77</xdr:col>
      <xdr:colOff>95250</xdr:colOff>
      <xdr:row>83</xdr:row>
      <xdr:rowOff>63500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73677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396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162984</xdr:rowOff>
    </xdr:from>
    <xdr:to>
      <xdr:col>73</xdr:col>
      <xdr:colOff>44450</xdr:colOff>
      <xdr:row>84</xdr:row>
      <xdr:rowOff>93134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103311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11641</xdr:rowOff>
    </xdr:from>
    <xdr:to>
      <xdr:col>68</xdr:col>
      <xdr:colOff>203200</xdr:colOff>
      <xdr:row>84</xdr:row>
      <xdr:rowOff>113241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41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123418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182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162984</xdr:rowOff>
    </xdr:from>
    <xdr:to>
      <xdr:col>64</xdr:col>
      <xdr:colOff>152400</xdr:colOff>
      <xdr:row>84</xdr:row>
      <xdr:rowOff>93134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103311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ゴシック" panose="020B0609070205080204" pitchFamily="49" charset="-128"/>
              <a:ea typeface="ＭＳ ゴシック" panose="020B0609070205080204" pitchFamily="49" charset="-128"/>
            </a:rPr>
            <a:t>　行財政改革プラン</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（計画期間：平成</a:t>
          </a:r>
          <a:r>
            <a:rPr kumimoji="1" lang="en-US" altLang="ja-JP" sz="1100">
              <a:latin typeface="ＭＳ ゴシック" panose="020B0609070205080204" pitchFamily="49" charset="-128"/>
              <a:ea typeface="ＭＳ ゴシック" panose="020B0609070205080204" pitchFamily="49" charset="-128"/>
            </a:rPr>
            <a:t>22</a:t>
          </a:r>
          <a:r>
            <a:rPr kumimoji="1" lang="ja-JP" altLang="en-US" sz="1100">
              <a:latin typeface="ＭＳ ゴシック" panose="020B0609070205080204" pitchFamily="49" charset="-128"/>
              <a:ea typeface="ＭＳ ゴシック" panose="020B0609070205080204" pitchFamily="49" charset="-128"/>
            </a:rPr>
            <a:t>年度～平成</a:t>
          </a:r>
          <a:r>
            <a:rPr kumimoji="1" lang="en-US" altLang="ja-JP" sz="1100">
              <a:latin typeface="ＭＳ ゴシック" panose="020B0609070205080204" pitchFamily="49" charset="-128"/>
              <a:ea typeface="ＭＳ ゴシック" panose="020B0609070205080204" pitchFamily="49" charset="-128"/>
            </a:rPr>
            <a:t>26</a:t>
          </a:r>
          <a:r>
            <a:rPr kumimoji="1" lang="ja-JP" altLang="en-US" sz="1100">
              <a:latin typeface="ＭＳ ゴシック" panose="020B0609070205080204" pitchFamily="49" charset="-128"/>
              <a:ea typeface="ＭＳ ゴシック" panose="020B0609070205080204" pitchFamily="49" charset="-128"/>
            </a:rPr>
            <a:t>年度）において、目標を上回るペースで職員数の削減が進んだ結果、類似団体平均を大きく下回っていることから、今後も引き続き適切な定員管理に努める。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79163</xdr:rowOff>
    </xdr:from>
    <xdr:to>
      <xdr:col>81</xdr:col>
      <xdr:colOff>44450</xdr:colOff>
      <xdr:row>61</xdr:row>
      <xdr:rowOff>89218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537613"/>
          <a:ext cx="8382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142681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7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71120</xdr:rowOff>
    </xdr:from>
    <xdr:to>
      <xdr:col>77</xdr:col>
      <xdr:colOff>44450</xdr:colOff>
      <xdr:row>61</xdr:row>
      <xdr:rowOff>79163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52957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63077</xdr:rowOff>
    </xdr:from>
    <xdr:to>
      <xdr:col>72</xdr:col>
      <xdr:colOff>203200</xdr:colOff>
      <xdr:row>61</xdr:row>
      <xdr:rowOff>71120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52152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55033</xdr:rowOff>
    </xdr:from>
    <xdr:to>
      <xdr:col>68</xdr:col>
      <xdr:colOff>152400</xdr:colOff>
      <xdr:row>61</xdr:row>
      <xdr:rowOff>63077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51348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49335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53446</xdr:rowOff>
    </xdr:from>
    <xdr:to>
      <xdr:col>64</xdr:col>
      <xdr:colOff>152400</xdr:colOff>
      <xdr:row>63</xdr:row>
      <xdr:rowOff>155046</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854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139823</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94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38418</xdr:rowOff>
    </xdr:from>
    <xdr:to>
      <xdr:col>81</xdr:col>
      <xdr:colOff>95250</xdr:colOff>
      <xdr:row>61</xdr:row>
      <xdr:rowOff>140018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49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54945</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34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28363</xdr:rowOff>
    </xdr:from>
    <xdr:to>
      <xdr:col>77</xdr:col>
      <xdr:colOff>95250</xdr:colOff>
      <xdr:row>61</xdr:row>
      <xdr:rowOff>129963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140140</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255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20320</xdr:rowOff>
    </xdr:from>
    <xdr:to>
      <xdr:col>73</xdr:col>
      <xdr:colOff>44450</xdr:colOff>
      <xdr:row>61</xdr:row>
      <xdr:rowOff>121920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132097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24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12277</xdr:rowOff>
    </xdr:from>
    <xdr:to>
      <xdr:col>68</xdr:col>
      <xdr:colOff>203200</xdr:colOff>
      <xdr:row>61</xdr:row>
      <xdr:rowOff>113877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47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124054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23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4233</xdr:rowOff>
    </xdr:from>
    <xdr:to>
      <xdr:col>64</xdr:col>
      <xdr:colOff>152400</xdr:colOff>
      <xdr:row>61</xdr:row>
      <xdr:rowOff>105833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46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116010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23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令和３年度、公営企業（下水道事業）における利率見直し時の一括償還の実施により一般会計からの繰出金が増加した影響で比率が一時的に悪化したものの、令和５年度に改善した。さらに、令和５年度中に第三セクター等改革推進債の償還が完了したこと等により、令和６年度においては、単年度実質公債費比率が</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1.89</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ポイ ント、</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カ年平均が</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1.5</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ポイントそれぞれ改善することとなった。</a:t>
          </a: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今後は野崎駅・四条畷駅周辺整備事業や新庁舎整備事業などの大型事業、公共施設の老朽化対策費用等により起債が増加し、公債費は高い水準で推移することが見込まれているため、その動向に十分に留意し、公債費の適切な管理に努める。</a:t>
          </a:r>
        </a:p>
        <a:p>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80131</xdr:rowOff>
    </xdr:from>
    <xdr:to>
      <xdr:col>81</xdr:col>
      <xdr:colOff>44450</xdr:colOff>
      <xdr:row>40</xdr:row>
      <xdr:rowOff>81038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766681"/>
          <a:ext cx="8382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81038</xdr:rowOff>
    </xdr:from>
    <xdr:to>
      <xdr:col>77</xdr:col>
      <xdr:colOff>44450</xdr:colOff>
      <xdr:row>40</xdr:row>
      <xdr:rowOff>127000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939038"/>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127000</xdr:rowOff>
    </xdr:from>
    <xdr:to>
      <xdr:col>72</xdr:col>
      <xdr:colOff>203200</xdr:colOff>
      <xdr:row>42</xdr:row>
      <xdr:rowOff>13909</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985000"/>
          <a:ext cx="889000" cy="229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150888</xdr:rowOff>
    </xdr:from>
    <xdr:to>
      <xdr:col>68</xdr:col>
      <xdr:colOff>152400</xdr:colOff>
      <xdr:row>42</xdr:row>
      <xdr:rowOff>13909</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7180338"/>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29331</xdr:rowOff>
    </xdr:from>
    <xdr:to>
      <xdr:col>81</xdr:col>
      <xdr:colOff>95250</xdr:colOff>
      <xdr:row>39</xdr:row>
      <xdr:rowOff>130931</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71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45858</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60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30238</xdr:rowOff>
    </xdr:from>
    <xdr:to>
      <xdr:col>77</xdr:col>
      <xdr:colOff>95250</xdr:colOff>
      <xdr:row>40</xdr:row>
      <xdr:rowOff>131838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88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142015</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6571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76200</xdr:rowOff>
    </xdr:from>
    <xdr:to>
      <xdr:col>73</xdr:col>
      <xdr:colOff>44450</xdr:colOff>
      <xdr:row>41</xdr:row>
      <xdr:rowOff>6350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134559</xdr:rowOff>
    </xdr:from>
    <xdr:to>
      <xdr:col>68</xdr:col>
      <xdr:colOff>203200</xdr:colOff>
      <xdr:row>42</xdr:row>
      <xdr:rowOff>64709</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1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49486</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100088</xdr:rowOff>
    </xdr:from>
    <xdr:to>
      <xdr:col>64</xdr:col>
      <xdr:colOff>152400</xdr:colOff>
      <xdr:row>42</xdr:row>
      <xdr:rowOff>30238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12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15015</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21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将来負担額は公営企業も含む地方債残高の減少により令和５年度と比べて</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1,874,742</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千円減少しており、基準財政需要額算入見込額が大きく減少したものの、前年度同様充当可能財源等が将来負担額を上回ったため、マイナス値となり、将来負担比率が「</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」と なっている。 </a:t>
          </a: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今後も事業実施の適正化を図り、 財政の健全化に努める。</a:t>
          </a:r>
        </a:p>
        <a:p>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135255</xdr:rowOff>
    </xdr:from>
    <xdr:to>
      <xdr:col>64</xdr:col>
      <xdr:colOff>152400</xdr:colOff>
      <xdr:row>14</xdr:row>
      <xdr:rowOff>65405</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64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75582</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32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115,687
112,176
18.27
55,474,646
54,454,319
1,013,766
26,456,165
30,644,043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これまで行ってきた指定管理者制度の導入、事務事業の民間委託等の行財政改革や消防の広域化などにより職員数を削減してきたことによって、類似団体平均よりも低い水準での推移が続いている。</a:t>
          </a: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令和６年度では、職員給与費や人事管理経費、小学校・中学校教育指導経費が増加したことにより、前年度から</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0.7</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ポイント悪化し、</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20.1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％となった。</a:t>
          </a: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今後も引き続き適切な定員管理に努めるとともに、公民連携の推進や</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DX</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の導入推進により人件費総額の削減に努める。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157480</xdr:rowOff>
    </xdr:from>
    <xdr:to>
      <xdr:col>24</xdr:col>
      <xdr:colOff>25400</xdr:colOff>
      <xdr:row>35</xdr:row>
      <xdr:rowOff>39370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9867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119380</xdr:rowOff>
    </xdr:from>
    <xdr:to>
      <xdr:col>19</xdr:col>
      <xdr:colOff>187325</xdr:colOff>
      <xdr:row>34</xdr:row>
      <xdr:rowOff>157480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59486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119380</xdr:rowOff>
    </xdr:from>
    <xdr:to>
      <xdr:col>15</xdr:col>
      <xdr:colOff>98425</xdr:colOff>
      <xdr:row>34</xdr:row>
      <xdr:rowOff>157480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59486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157480</xdr:rowOff>
    </xdr:from>
    <xdr:to>
      <xdr:col>11</xdr:col>
      <xdr:colOff>9525</xdr:colOff>
      <xdr:row>35</xdr:row>
      <xdr:rowOff>62230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59867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52087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160020</xdr:rowOff>
    </xdr:from>
    <xdr:to>
      <xdr:col>24</xdr:col>
      <xdr:colOff>76200</xdr:colOff>
      <xdr:row>35</xdr:row>
      <xdr:rowOff>90170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8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5097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106680</xdr:rowOff>
    </xdr:from>
    <xdr:to>
      <xdr:col>20</xdr:col>
      <xdr:colOff>38100</xdr:colOff>
      <xdr:row>35</xdr:row>
      <xdr:rowOff>36830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93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47007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0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68580</xdr:rowOff>
    </xdr:from>
    <xdr:to>
      <xdr:col>15</xdr:col>
      <xdr:colOff>149225</xdr:colOff>
      <xdr:row>34</xdr:row>
      <xdr:rowOff>170180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89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8907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66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106680</xdr:rowOff>
    </xdr:from>
    <xdr:to>
      <xdr:col>11</xdr:col>
      <xdr:colOff>60325</xdr:colOff>
      <xdr:row>35</xdr:row>
      <xdr:rowOff>36830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93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47007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70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11430</xdr:rowOff>
    </xdr:from>
    <xdr:to>
      <xdr:col>6</xdr:col>
      <xdr:colOff>171450</xdr:colOff>
      <xdr:row>35</xdr:row>
      <xdr:rowOff>113030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123207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78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ゴシック" panose="020B0609070205080204" pitchFamily="49" charset="-128"/>
              <a:ea typeface="ＭＳ ゴシック" panose="020B0609070205080204" pitchFamily="49" charset="-128"/>
            </a:rPr>
            <a:t>　物件費が類似団体平均に比べ高止まりしているのは、業務の民間委託化を推進し、職員人件費等から委託料（物件費）へのシフトが起きているためである。</a:t>
          </a:r>
        </a:p>
        <a:p>
          <a:r>
            <a:rPr kumimoji="1" lang="ja-JP" altLang="en-US" sz="1100">
              <a:latin typeface="ＭＳ ゴシック" panose="020B0609070205080204" pitchFamily="49" charset="-128"/>
              <a:ea typeface="ＭＳ ゴシック" panose="020B0609070205080204" pitchFamily="49" charset="-128"/>
            </a:rPr>
            <a:t>　現在は福祉施設や公営住宅、市民会館、公民館、スポーツ施設などの施設管理や一部の窓口業務について民間委託を実施しており、今後も順次民間委託化を進めていく。 </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26416</xdr:rowOff>
    </xdr:from>
    <xdr:to>
      <xdr:col>82</xdr:col>
      <xdr:colOff>107950</xdr:colOff>
      <xdr:row>18</xdr:row>
      <xdr:rowOff>136144</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112516"/>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53865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97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133858</xdr:rowOff>
    </xdr:from>
    <xdr:to>
      <xdr:col>78</xdr:col>
      <xdr:colOff>69850</xdr:colOff>
      <xdr:row>18</xdr:row>
      <xdr:rowOff>26416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304850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103395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75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106426</xdr:rowOff>
    </xdr:from>
    <xdr:to>
      <xdr:col>73</xdr:col>
      <xdr:colOff>180975</xdr:colOff>
      <xdr:row>17</xdr:row>
      <xdr:rowOff>133858</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0210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106426</xdr:rowOff>
    </xdr:from>
    <xdr:to>
      <xdr:col>69</xdr:col>
      <xdr:colOff>92075</xdr:colOff>
      <xdr:row>17</xdr:row>
      <xdr:rowOff>124714</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0210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146829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25908</xdr:rowOff>
    </xdr:from>
    <xdr:to>
      <xdr:col>65</xdr:col>
      <xdr:colOff>53975</xdr:colOff>
      <xdr:row>16</xdr:row>
      <xdr:rowOff>127508</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6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137685</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37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85344</xdr:rowOff>
    </xdr:from>
    <xdr:to>
      <xdr:col>82</xdr:col>
      <xdr:colOff>158750</xdr:colOff>
      <xdr:row>19</xdr:row>
      <xdr:rowOff>15494</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17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57421</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14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147066</xdr:rowOff>
    </xdr:from>
    <xdr:to>
      <xdr:col>78</xdr:col>
      <xdr:colOff>120650</xdr:colOff>
      <xdr:row>18</xdr:row>
      <xdr:rowOff>77216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61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61993</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148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83058</xdr:rowOff>
    </xdr:from>
    <xdr:to>
      <xdr:col>74</xdr:col>
      <xdr:colOff>31750</xdr:colOff>
      <xdr:row>18</xdr:row>
      <xdr:rowOff>13208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9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169435</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84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55626</xdr:rowOff>
    </xdr:from>
    <xdr:to>
      <xdr:col>69</xdr:col>
      <xdr:colOff>142875</xdr:colOff>
      <xdr:row>17</xdr:row>
      <xdr:rowOff>157226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97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142003</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056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73914</xdr:rowOff>
    </xdr:from>
    <xdr:to>
      <xdr:col>65</xdr:col>
      <xdr:colOff>53975</xdr:colOff>
      <xdr:row>18</xdr:row>
      <xdr:rowOff>4064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98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160291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074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扶助費に係る経常収支比率が類似団体平均を概ね上回っている要因として、障害者自立支援給付事業や保育関係の給付費の額が膨らんでいることなどが挙げられる。資格審査等の適正化や各種給付等への独自加算等の見直しを進めていくことで、財政を圧迫する上昇傾向に歯止めをかけるよう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69850</xdr:rowOff>
    </xdr:from>
    <xdr:to>
      <xdr:col>24</xdr:col>
      <xdr:colOff>25400</xdr:colOff>
      <xdr:row>57</xdr:row>
      <xdr:rowOff>107950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842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6367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24130</xdr:rowOff>
    </xdr:from>
    <xdr:to>
      <xdr:col>19</xdr:col>
      <xdr:colOff>187325</xdr:colOff>
      <xdr:row>57</xdr:row>
      <xdr:rowOff>107950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7967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165100</xdr:rowOff>
    </xdr:from>
    <xdr:to>
      <xdr:col>15</xdr:col>
      <xdr:colOff>98425</xdr:colOff>
      <xdr:row>57</xdr:row>
      <xdr:rowOff>24130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7663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69867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157480</xdr:rowOff>
    </xdr:from>
    <xdr:to>
      <xdr:col>11</xdr:col>
      <xdr:colOff>9525</xdr:colOff>
      <xdr:row>56</xdr:row>
      <xdr:rowOff>165100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758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95250</xdr:rowOff>
    </xdr:from>
    <xdr:to>
      <xdr:col>6</xdr:col>
      <xdr:colOff>171450</xdr:colOff>
      <xdr:row>56</xdr:row>
      <xdr:rowOff>25400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35577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35577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57150</xdr:rowOff>
    </xdr:from>
    <xdr:to>
      <xdr:col>20</xdr:col>
      <xdr:colOff>38100</xdr:colOff>
      <xdr:row>57</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143527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91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144780</xdr:rowOff>
    </xdr:from>
    <xdr:to>
      <xdr:col>15</xdr:col>
      <xdr:colOff>149225</xdr:colOff>
      <xdr:row>57</xdr:row>
      <xdr:rowOff>74930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59707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114300</xdr:rowOff>
    </xdr:from>
    <xdr:to>
      <xdr:col>11</xdr:col>
      <xdr:colOff>60325</xdr:colOff>
      <xdr:row>57</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106680</xdr:rowOff>
    </xdr:from>
    <xdr:to>
      <xdr:col>6</xdr:col>
      <xdr:colOff>171450</xdr:colOff>
      <xdr:row>57</xdr:row>
      <xdr:rowOff>36830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21607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その他に係る経常収支比率が類似団体平均を</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ポイント上回っているのは、繰出金の増加が主な要因である。令和３年度に大きく悪化したのは、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年後利率見直し時の一括償還で下水道事業会計への出資金が一時的に増加したことが主に影響している。令和４年度以降、やや改善したものの依然として類似団体平均よりも高い水準にある。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今後は介護予防の推進等により、税収を主な財源とする普通会計の負担額を減らしていくよう努める。 </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159657</xdr:rowOff>
    </xdr:from>
    <xdr:to>
      <xdr:col>82</xdr:col>
      <xdr:colOff>107950</xdr:colOff>
      <xdr:row>58</xdr:row>
      <xdr:rowOff>170543</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103757"/>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159657</xdr:rowOff>
    </xdr:from>
    <xdr:to>
      <xdr:col>78</xdr:col>
      <xdr:colOff>69850</xdr:colOff>
      <xdr:row>58</xdr:row>
      <xdr:rowOff>159657</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1037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141712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159657</xdr:rowOff>
    </xdr:from>
    <xdr:to>
      <xdr:col>73</xdr:col>
      <xdr:colOff>180975</xdr:colOff>
      <xdr:row>59</xdr:row>
      <xdr:rowOff>129722</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10103757"/>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98170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83457</xdr:rowOff>
    </xdr:from>
    <xdr:to>
      <xdr:col>69</xdr:col>
      <xdr:colOff>92075</xdr:colOff>
      <xdr:row>59</xdr:row>
      <xdr:rowOff>129722</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10027557"/>
          <a:ext cx="8890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125185</xdr:rowOff>
    </xdr:from>
    <xdr:to>
      <xdr:col>65</xdr:col>
      <xdr:colOff>53975</xdr:colOff>
      <xdr:row>57</xdr:row>
      <xdr:rowOff>55335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65512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119743</xdr:rowOff>
    </xdr:from>
    <xdr:to>
      <xdr:col>82</xdr:col>
      <xdr:colOff>158750</xdr:colOff>
      <xdr:row>59</xdr:row>
      <xdr:rowOff>49893</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91820</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03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108857</xdr:rowOff>
    </xdr:from>
    <xdr:to>
      <xdr:col>78</xdr:col>
      <xdr:colOff>120650</xdr:colOff>
      <xdr:row>59</xdr:row>
      <xdr:rowOff>39007</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23784</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13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108857</xdr:rowOff>
    </xdr:from>
    <xdr:to>
      <xdr:col>74</xdr:col>
      <xdr:colOff>31750</xdr:colOff>
      <xdr:row>59</xdr:row>
      <xdr:rowOff>39007</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23784</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78922</xdr:rowOff>
    </xdr:from>
    <xdr:to>
      <xdr:col>69</xdr:col>
      <xdr:colOff>142875</xdr:colOff>
      <xdr:row>60</xdr:row>
      <xdr:rowOff>9072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165299</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28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32657</xdr:rowOff>
    </xdr:from>
    <xdr:to>
      <xdr:col>65</xdr:col>
      <xdr:colOff>53975</xdr:colOff>
      <xdr:row>58</xdr:row>
      <xdr:rowOff>134257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119034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一部事務組合への負担金の増加により、補助費等に係る経常収支比率は類似団体平均を</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3.7</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ポイント上回っている。　</a:t>
          </a: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今後も引き続き、一部事務組合への負担金について精査するとともに、各種団体等への補助金についても見直しを図っていくことで抑制に努める。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62992</xdr:rowOff>
    </xdr:from>
    <xdr:to>
      <xdr:col>82</xdr:col>
      <xdr:colOff>107950</xdr:colOff>
      <xdr:row>39</xdr:row>
      <xdr:rowOff>1270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578092"/>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163576</xdr:rowOff>
    </xdr:from>
    <xdr:to>
      <xdr:col>78</xdr:col>
      <xdr:colOff>69850</xdr:colOff>
      <xdr:row>39</xdr:row>
      <xdr:rowOff>1270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6786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163576</xdr:rowOff>
    </xdr:from>
    <xdr:to>
      <xdr:col>73</xdr:col>
      <xdr:colOff>180975</xdr:colOff>
      <xdr:row>39</xdr:row>
      <xdr:rowOff>19558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66786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19558</xdr:rowOff>
    </xdr:from>
    <xdr:to>
      <xdr:col>69</xdr:col>
      <xdr:colOff>92075</xdr:colOff>
      <xdr:row>39</xdr:row>
      <xdr:rowOff>65278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7061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48531</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12192</xdr:rowOff>
    </xdr:from>
    <xdr:to>
      <xdr:col>82</xdr:col>
      <xdr:colOff>158750</xdr:colOff>
      <xdr:row>38</xdr:row>
      <xdr:rowOff>113792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155719</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121920</xdr:rowOff>
    </xdr:from>
    <xdr:to>
      <xdr:col>78</xdr:col>
      <xdr:colOff>120650</xdr:colOff>
      <xdr:row>39</xdr:row>
      <xdr:rowOff>52070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36847</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72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112776</xdr:rowOff>
    </xdr:from>
    <xdr:to>
      <xdr:col>74</xdr:col>
      <xdr:colOff>31750</xdr:colOff>
      <xdr:row>39</xdr:row>
      <xdr:rowOff>42926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62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27703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71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140208</xdr:rowOff>
    </xdr:from>
    <xdr:to>
      <xdr:col>69</xdr:col>
      <xdr:colOff>142875</xdr:colOff>
      <xdr:row>39</xdr:row>
      <xdr:rowOff>70358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65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55135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14478</xdr:rowOff>
    </xdr:from>
    <xdr:to>
      <xdr:col>65</xdr:col>
      <xdr:colOff>53975</xdr:colOff>
      <xdr:row>39</xdr:row>
      <xdr:rowOff>116078</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70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100855</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78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ゴシック" panose="020B0609070205080204" pitchFamily="49" charset="-128"/>
              <a:ea typeface="ＭＳ ゴシック" panose="020B0609070205080204" pitchFamily="49" charset="-128"/>
            </a:rPr>
            <a:t>　令和５年度に第三セクター等改革推進債の償還が完了したことから、令和６年度は前年度より</a:t>
          </a:r>
          <a:r>
            <a:rPr kumimoji="1" lang="en-US" altLang="ja-JP" sz="1100">
              <a:latin typeface="ＭＳ ゴシック" panose="020B0609070205080204" pitchFamily="49" charset="-128"/>
              <a:ea typeface="ＭＳ ゴシック" panose="020B0609070205080204" pitchFamily="49" charset="-128"/>
            </a:rPr>
            <a:t>2.3</a:t>
          </a:r>
          <a:r>
            <a:rPr kumimoji="1" lang="ja-JP" altLang="en-US" sz="1100">
              <a:latin typeface="ＭＳ ゴシック" panose="020B0609070205080204" pitchFamily="49" charset="-128"/>
              <a:ea typeface="ＭＳ ゴシック" panose="020B0609070205080204" pitchFamily="49" charset="-128"/>
            </a:rPr>
            <a:t>ポイント改善した。</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今後は野崎駅・四条畷駅周辺整備事業や庁舎整備事業などの大型事業、公共施設の老朽化対策費用等により厳しい財政運営となることが予想されるため、市債の必要性や市債発行以外の財源調達の可能性を十分に検討し、適切な市債の発行に努めていく。</a:t>
          </a:r>
        </a:p>
        <a:p>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33274</xdr:rowOff>
    </xdr:from>
    <xdr:to>
      <xdr:col>24</xdr:col>
      <xdr:colOff>25400</xdr:colOff>
      <xdr:row>78</xdr:row>
      <xdr:rowOff>72137</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234924"/>
          <a:ext cx="838200" cy="210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72137</xdr:rowOff>
    </xdr:from>
    <xdr:to>
      <xdr:col>19</xdr:col>
      <xdr:colOff>187325</xdr:colOff>
      <xdr:row>78</xdr:row>
      <xdr:rowOff>72137</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34452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78249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10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72137</xdr:rowOff>
    </xdr:from>
    <xdr:to>
      <xdr:col>15</xdr:col>
      <xdr:colOff>98425</xdr:colOff>
      <xdr:row>78</xdr:row>
      <xdr:rowOff>99568</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3445237"/>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105681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135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99568</xdr:rowOff>
    </xdr:from>
    <xdr:to>
      <xdr:col>11</xdr:col>
      <xdr:colOff>9525</xdr:colOff>
      <xdr:row>78</xdr:row>
      <xdr:rowOff>145287</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472668"/>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78249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1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112776</xdr:rowOff>
    </xdr:from>
    <xdr:to>
      <xdr:col>6</xdr:col>
      <xdr:colOff>171450</xdr:colOff>
      <xdr:row>79</xdr:row>
      <xdr:rowOff>42926</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48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27703</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572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153924</xdr:rowOff>
    </xdr:from>
    <xdr:to>
      <xdr:col>24</xdr:col>
      <xdr:colOff>76200</xdr:colOff>
      <xdr:row>77</xdr:row>
      <xdr:rowOff>84074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170451</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029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21337</xdr:rowOff>
    </xdr:from>
    <xdr:to>
      <xdr:col>20</xdr:col>
      <xdr:colOff>38100</xdr:colOff>
      <xdr:row>78</xdr:row>
      <xdr:rowOff>122937</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107714</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480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21337</xdr:rowOff>
    </xdr:from>
    <xdr:to>
      <xdr:col>15</xdr:col>
      <xdr:colOff>149225</xdr:colOff>
      <xdr:row>78</xdr:row>
      <xdr:rowOff>122937</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107714</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48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48768</xdr:rowOff>
    </xdr:from>
    <xdr:to>
      <xdr:col>11</xdr:col>
      <xdr:colOff>60325</xdr:colOff>
      <xdr:row>78</xdr:row>
      <xdr:rowOff>150368</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135145</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94487</xdr:rowOff>
    </xdr:from>
    <xdr:to>
      <xdr:col>6</xdr:col>
      <xdr:colOff>171450</xdr:colOff>
      <xdr:row>79</xdr:row>
      <xdr:rowOff>24637</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34814</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236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類似団体平均と比較して高い要因は、主として物件費・補助費等が高いことにある。</a:t>
          </a:r>
        </a:p>
        <a:p>
          <a:r>
            <a:rPr kumimoji="1" lang="ja-JP" altLang="en-US" sz="1100">
              <a:latin typeface="ＭＳ Ｐゴシック" panose="020B0600070205080204" pitchFamily="50" charset="-128"/>
              <a:ea typeface="ＭＳ Ｐゴシック" panose="020B0600070205080204" pitchFamily="50" charset="-128"/>
            </a:rPr>
            <a:t>　行政経営改革指針に沿って、スクラップアンドビルドの徹底による歳出の抑制に努めることにより、改善を図っていく。</a:t>
          </a:r>
        </a:p>
        <a:p>
          <a:r>
            <a:rPr kumimoji="1" lang="ja-JP" altLang="en-US" sz="1100">
              <a:latin typeface="ＭＳ Ｐゴシック" panose="020B0600070205080204" pitchFamily="50" charset="-128"/>
              <a:ea typeface="ＭＳ Ｐゴシック" panose="020B0600070205080204" pitchFamily="50" charset="-128"/>
            </a:rPr>
            <a:t>　また、人口流入や企業誘致に取り組むことで、安定的な財源を確保するとともに、公民連携の推進や各種補助金の活用等により歳入確保に努める。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123189</xdr:rowOff>
    </xdr:from>
    <xdr:to>
      <xdr:col>82</xdr:col>
      <xdr:colOff>107950</xdr:colOff>
      <xdr:row>79</xdr:row>
      <xdr:rowOff>146050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667739"/>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111761</xdr:rowOff>
    </xdr:from>
    <xdr:to>
      <xdr:col>78</xdr:col>
      <xdr:colOff>69850</xdr:colOff>
      <xdr:row>79</xdr:row>
      <xdr:rowOff>123189</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484861"/>
          <a:ext cx="889000" cy="18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111761</xdr:rowOff>
    </xdr:from>
    <xdr:to>
      <xdr:col>73</xdr:col>
      <xdr:colOff>180975</xdr:colOff>
      <xdr:row>79</xdr:row>
      <xdr:rowOff>46989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893800" y="13484861"/>
          <a:ext cx="889000" cy="10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16511</xdr:rowOff>
    </xdr:from>
    <xdr:to>
      <xdr:col>69</xdr:col>
      <xdr:colOff>92075</xdr:colOff>
      <xdr:row>79</xdr:row>
      <xdr:rowOff>46989</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004800" y="1356106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57150</xdr:rowOff>
    </xdr:from>
    <xdr:to>
      <xdr:col>65</xdr:col>
      <xdr:colOff>53975</xdr:colOff>
      <xdr:row>75</xdr:row>
      <xdr:rowOff>158750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168927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95250</xdr:rowOff>
    </xdr:from>
    <xdr:to>
      <xdr:col>82</xdr:col>
      <xdr:colOff>158750</xdr:colOff>
      <xdr:row>80</xdr:row>
      <xdr:rowOff>25400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63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67327</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72389</xdr:rowOff>
    </xdr:from>
    <xdr:to>
      <xdr:col>78</xdr:col>
      <xdr:colOff>120650</xdr:colOff>
      <xdr:row>80</xdr:row>
      <xdr:rowOff>2539</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158766</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703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60961</xdr:rowOff>
    </xdr:from>
    <xdr:to>
      <xdr:col>74</xdr:col>
      <xdr:colOff>31750</xdr:colOff>
      <xdr:row>78</xdr:row>
      <xdr:rowOff>162561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147338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52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167639</xdr:rowOff>
    </xdr:from>
    <xdr:to>
      <xdr:col>69</xdr:col>
      <xdr:colOff>142875</xdr:colOff>
      <xdr:row>79</xdr:row>
      <xdr:rowOff>97789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82566</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137161</xdr:rowOff>
    </xdr:from>
    <xdr:to>
      <xdr:col>65</xdr:col>
      <xdr:colOff>53975</xdr:colOff>
      <xdr:row>79</xdr:row>
      <xdr:rowOff>67311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51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52088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59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大阪府大東市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94767</xdr:rowOff>
    </xdr:from>
    <xdr:to>
      <xdr:col>29</xdr:col>
      <xdr:colOff>127000</xdr:colOff>
      <xdr:row>17</xdr:row>
      <xdr:rowOff>156756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57042"/>
          <a:ext cx="647700" cy="619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83374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02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156756</xdr:rowOff>
    </xdr:from>
    <xdr:to>
      <xdr:col>26</xdr:col>
      <xdr:colOff>50800</xdr:colOff>
      <xdr:row>18</xdr:row>
      <xdr:rowOff>39313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19031"/>
          <a:ext cx="698500" cy="540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107072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2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23768</xdr:rowOff>
    </xdr:from>
    <xdr:to>
      <xdr:col>22</xdr:col>
      <xdr:colOff>114300</xdr:colOff>
      <xdr:row>18</xdr:row>
      <xdr:rowOff>39313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157493"/>
          <a:ext cx="698500" cy="155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142181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1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23768</xdr:rowOff>
    </xdr:from>
    <xdr:to>
      <xdr:col>18</xdr:col>
      <xdr:colOff>177800</xdr:colOff>
      <xdr:row>18</xdr:row>
      <xdr:rowOff>44361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57493"/>
          <a:ext cx="698500" cy="205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151039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163906</xdr:rowOff>
    </xdr:from>
    <xdr:to>
      <xdr:col>15</xdr:col>
      <xdr:colOff>101600</xdr:colOff>
      <xdr:row>17</xdr:row>
      <xdr:rowOff>94056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547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104233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23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43967</xdr:rowOff>
    </xdr:from>
    <xdr:to>
      <xdr:col>29</xdr:col>
      <xdr:colOff>177800</xdr:colOff>
      <xdr:row>17</xdr:row>
      <xdr:rowOff>145567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062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16044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78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105956</xdr:rowOff>
    </xdr:from>
    <xdr:to>
      <xdr:col>26</xdr:col>
      <xdr:colOff>101600</xdr:colOff>
      <xdr:row>18</xdr:row>
      <xdr:rowOff>36106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682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20883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54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159963</xdr:rowOff>
    </xdr:from>
    <xdr:to>
      <xdr:col>22</xdr:col>
      <xdr:colOff>165100</xdr:colOff>
      <xdr:row>18</xdr:row>
      <xdr:rowOff>90113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222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74890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08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144418</xdr:rowOff>
    </xdr:from>
    <xdr:to>
      <xdr:col>19</xdr:col>
      <xdr:colOff>38100</xdr:colOff>
      <xdr:row>18</xdr:row>
      <xdr:rowOff>74568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066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59345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93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165011</xdr:rowOff>
    </xdr:from>
    <xdr:to>
      <xdr:col>15</xdr:col>
      <xdr:colOff>101600</xdr:colOff>
      <xdr:row>18</xdr:row>
      <xdr:rowOff>95161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272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79938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13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334835</xdr:rowOff>
    </xdr:from>
    <xdr:to>
      <xdr:col>29</xdr:col>
      <xdr:colOff>127000</xdr:colOff>
      <xdr:row>36</xdr:row>
      <xdr:rowOff>127153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45185"/>
          <a:ext cx="647700" cy="1352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319710</xdr:rowOff>
    </xdr:from>
    <xdr:to>
      <xdr:col>26</xdr:col>
      <xdr:colOff>50800</xdr:colOff>
      <xdr:row>35</xdr:row>
      <xdr:rowOff>334835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30060"/>
          <a:ext cx="698500" cy="151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133629</xdr:rowOff>
    </xdr:from>
    <xdr:to>
      <xdr:col>22</xdr:col>
      <xdr:colOff>114300</xdr:colOff>
      <xdr:row>35</xdr:row>
      <xdr:rowOff>319710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743979"/>
          <a:ext cx="698500" cy="1860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133629</xdr:rowOff>
    </xdr:from>
    <xdr:to>
      <xdr:col>18</xdr:col>
      <xdr:colOff>177800</xdr:colOff>
      <xdr:row>35</xdr:row>
      <xdr:rowOff>284696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743979"/>
          <a:ext cx="698500" cy="151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252951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86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132017</xdr:rowOff>
    </xdr:from>
    <xdr:to>
      <xdr:col>15</xdr:col>
      <xdr:colOff>101600</xdr:colOff>
      <xdr:row>35</xdr:row>
      <xdr:rowOff>233617</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42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243794</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11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76353</xdr:rowOff>
    </xdr:from>
    <xdr:to>
      <xdr:col>29</xdr:col>
      <xdr:colOff>177800</xdr:colOff>
      <xdr:row>37</xdr:row>
      <xdr:rowOff>6503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296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48430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01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284035</xdr:rowOff>
    </xdr:from>
    <xdr:to>
      <xdr:col>26</xdr:col>
      <xdr:colOff>101600</xdr:colOff>
      <xdr:row>36</xdr:row>
      <xdr:rowOff>42735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943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27512</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80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268910</xdr:rowOff>
    </xdr:from>
    <xdr:to>
      <xdr:col>22</xdr:col>
      <xdr:colOff>165100</xdr:colOff>
      <xdr:row>36</xdr:row>
      <xdr:rowOff>27610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79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12387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82829</xdr:rowOff>
    </xdr:from>
    <xdr:to>
      <xdr:col>19</xdr:col>
      <xdr:colOff>38100</xdr:colOff>
      <xdr:row>35</xdr:row>
      <xdr:rowOff>184429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6931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194606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462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233896</xdr:rowOff>
    </xdr:from>
    <xdr:to>
      <xdr:col>15</xdr:col>
      <xdr:colOff>101600</xdr:colOff>
      <xdr:row>35</xdr:row>
      <xdr:rowOff>335496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442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320273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930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115,687
112,176
18.27
55,474,646
54,454,319
1,013,766
26,456,165
30,644,043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123218</xdr:rowOff>
    </xdr:from>
    <xdr:to>
      <xdr:col>24</xdr:col>
      <xdr:colOff>63500</xdr:colOff>
      <xdr:row>37</xdr:row>
      <xdr:rowOff>71166</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295418"/>
          <a:ext cx="838200" cy="11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151234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80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71166</xdr:rowOff>
    </xdr:from>
    <xdr:to>
      <xdr:col>19</xdr:col>
      <xdr:colOff>177800</xdr:colOff>
      <xdr:row>37</xdr:row>
      <xdr:rowOff>114828</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414816"/>
          <a:ext cx="889000" cy="43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86573</xdr:rowOff>
    </xdr:from>
    <xdr:to>
      <xdr:col>15</xdr:col>
      <xdr:colOff>50800</xdr:colOff>
      <xdr:row>37</xdr:row>
      <xdr:rowOff>114828</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6430223"/>
          <a:ext cx="889000" cy="2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86573</xdr:rowOff>
    </xdr:from>
    <xdr:to>
      <xdr:col>10</xdr:col>
      <xdr:colOff>114300</xdr:colOff>
      <xdr:row>37</xdr:row>
      <xdr:rowOff>121892</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430223"/>
          <a:ext cx="889000" cy="35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69583</xdr:rowOff>
    </xdr:from>
    <xdr:to>
      <xdr:col>6</xdr:col>
      <xdr:colOff>38100</xdr:colOff>
      <xdr:row>35</xdr:row>
      <xdr:rowOff>171183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070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16260</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84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72418</xdr:rowOff>
    </xdr:from>
    <xdr:to>
      <xdr:col>24</xdr:col>
      <xdr:colOff>114300</xdr:colOff>
      <xdr:row>37</xdr:row>
      <xdr:rowOff>2568</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24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50845</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223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20366</xdr:rowOff>
    </xdr:from>
    <xdr:to>
      <xdr:col>20</xdr:col>
      <xdr:colOff>38100</xdr:colOff>
      <xdr:row>37</xdr:row>
      <xdr:rowOff>121966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36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113093</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45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64028</xdr:rowOff>
    </xdr:from>
    <xdr:to>
      <xdr:col>15</xdr:col>
      <xdr:colOff>101600</xdr:colOff>
      <xdr:row>37</xdr:row>
      <xdr:rowOff>165629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40767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156756</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500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35773</xdr:rowOff>
    </xdr:from>
    <xdr:to>
      <xdr:col>10</xdr:col>
      <xdr:colOff>165100</xdr:colOff>
      <xdr:row>37</xdr:row>
      <xdr:rowOff>137373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37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128500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472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71092</xdr:rowOff>
    </xdr:from>
    <xdr:to>
      <xdr:col>6</xdr:col>
      <xdr:colOff>38100</xdr:colOff>
      <xdr:row>38</xdr:row>
      <xdr:rowOff>1242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41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163819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507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72785</xdr:rowOff>
    </xdr:from>
    <xdr:to>
      <xdr:col>24</xdr:col>
      <xdr:colOff>63500</xdr:colOff>
      <xdr:row>56</xdr:row>
      <xdr:rowOff>13758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502535"/>
          <a:ext cx="838200" cy="11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73026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74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164356</xdr:rowOff>
    </xdr:from>
    <xdr:to>
      <xdr:col>19</xdr:col>
      <xdr:colOff>177800</xdr:colOff>
      <xdr:row>56</xdr:row>
      <xdr:rowOff>13758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594106"/>
          <a:ext cx="889000" cy="20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76177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4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164356</xdr:rowOff>
    </xdr:from>
    <xdr:to>
      <xdr:col>15</xdr:col>
      <xdr:colOff>50800</xdr:colOff>
      <xdr:row>56</xdr:row>
      <xdr:rowOff>72459</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594106"/>
          <a:ext cx="889000" cy="7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17688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72459</xdr:rowOff>
    </xdr:from>
    <xdr:to>
      <xdr:col>10</xdr:col>
      <xdr:colOff>114300</xdr:colOff>
      <xdr:row>56</xdr:row>
      <xdr:rowOff>108904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673659"/>
          <a:ext cx="889000" cy="36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84243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79560</xdr:rowOff>
    </xdr:from>
    <xdr:to>
      <xdr:col>6</xdr:col>
      <xdr:colOff>38100</xdr:colOff>
      <xdr:row>58</xdr:row>
      <xdr:rowOff>9710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5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837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4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21985</xdr:rowOff>
    </xdr:from>
    <xdr:to>
      <xdr:col>24</xdr:col>
      <xdr:colOff>114300</xdr:colOff>
      <xdr:row>55</xdr:row>
      <xdr:rowOff>123585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45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44862</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30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134408</xdr:rowOff>
    </xdr:from>
    <xdr:to>
      <xdr:col>20</xdr:col>
      <xdr:colOff>38100</xdr:colOff>
      <xdr:row>56</xdr:row>
      <xdr:rowOff>64558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6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81085</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39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113556</xdr:rowOff>
    </xdr:from>
    <xdr:to>
      <xdr:col>15</xdr:col>
      <xdr:colOff>101600</xdr:colOff>
      <xdr:row>56</xdr:row>
      <xdr:rowOff>43706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543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60233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318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21659</xdr:rowOff>
    </xdr:from>
    <xdr:to>
      <xdr:col>10</xdr:col>
      <xdr:colOff>165100</xdr:colOff>
      <xdr:row>56</xdr:row>
      <xdr:rowOff>123259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2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139786</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398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58104</xdr:rowOff>
    </xdr:from>
    <xdr:to>
      <xdr:col>6</xdr:col>
      <xdr:colOff>38100</xdr:colOff>
      <xdr:row>56</xdr:row>
      <xdr:rowOff>159704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65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4781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43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62776</xdr:rowOff>
    </xdr:from>
    <xdr:to>
      <xdr:col>24</xdr:col>
      <xdr:colOff>63500</xdr:colOff>
      <xdr:row>76</xdr:row>
      <xdr:rowOff>103467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092976"/>
          <a:ext cx="838200" cy="40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47838</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078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103467</xdr:rowOff>
    </xdr:from>
    <xdr:to>
      <xdr:col>19</xdr:col>
      <xdr:colOff>177800</xdr:colOff>
      <xdr:row>76</xdr:row>
      <xdr:rowOff>114154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133667"/>
          <a:ext cx="889000" cy="10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4518</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206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114154</xdr:rowOff>
    </xdr:from>
    <xdr:to>
      <xdr:col>15</xdr:col>
      <xdr:colOff>50800</xdr:colOff>
      <xdr:row>76</xdr:row>
      <xdr:rowOff>152730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144354"/>
          <a:ext cx="889000" cy="3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12692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21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152730</xdr:rowOff>
    </xdr:from>
    <xdr:to>
      <xdr:col>10</xdr:col>
      <xdr:colOff>114300</xdr:colOff>
      <xdr:row>77</xdr:row>
      <xdr:rowOff>78778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182930"/>
          <a:ext cx="889000" cy="9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78670</xdr:rowOff>
    </xdr:from>
    <xdr:to>
      <xdr:col>6</xdr:col>
      <xdr:colOff>38100</xdr:colOff>
      <xdr:row>77</xdr:row>
      <xdr:rowOff>8820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0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25347</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884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11976</xdr:rowOff>
    </xdr:from>
    <xdr:to>
      <xdr:col>24</xdr:col>
      <xdr:colOff>114300</xdr:colOff>
      <xdr:row>76</xdr:row>
      <xdr:rowOff>113576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04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34853</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893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52667</xdr:rowOff>
    </xdr:from>
    <xdr:to>
      <xdr:col>20</xdr:col>
      <xdr:colOff>38100</xdr:colOff>
      <xdr:row>76</xdr:row>
      <xdr:rowOff>154267</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08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170794</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285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63354</xdr:rowOff>
    </xdr:from>
    <xdr:to>
      <xdr:col>15</xdr:col>
      <xdr:colOff>101600</xdr:colOff>
      <xdr:row>76</xdr:row>
      <xdr:rowOff>164954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09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10031</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286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101930</xdr:rowOff>
    </xdr:from>
    <xdr:to>
      <xdr:col>10</xdr:col>
      <xdr:colOff>165100</xdr:colOff>
      <xdr:row>77</xdr:row>
      <xdr:rowOff>32080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1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23207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22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27978</xdr:rowOff>
    </xdr:from>
    <xdr:to>
      <xdr:col>6</xdr:col>
      <xdr:colOff>38100</xdr:colOff>
      <xdr:row>77</xdr:row>
      <xdr:rowOff>129578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2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120705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22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56783</xdr:rowOff>
    </xdr:from>
    <xdr:to>
      <xdr:col>24</xdr:col>
      <xdr:colOff>63500</xdr:colOff>
      <xdr:row>96</xdr:row>
      <xdr:rowOff>125143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515983"/>
          <a:ext cx="838200" cy="68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165789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453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125143</xdr:rowOff>
    </xdr:from>
    <xdr:to>
      <xdr:col>19</xdr:col>
      <xdr:colOff>177800</xdr:colOff>
      <xdr:row>97</xdr:row>
      <xdr:rowOff>78828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584343"/>
          <a:ext cx="889000" cy="125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10479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64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143723</xdr:rowOff>
    </xdr:from>
    <xdr:to>
      <xdr:col>15</xdr:col>
      <xdr:colOff>50800</xdr:colOff>
      <xdr:row>97</xdr:row>
      <xdr:rowOff>78828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602923"/>
          <a:ext cx="889000" cy="106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120186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40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143723</xdr:rowOff>
    </xdr:from>
    <xdr:to>
      <xdr:col>10</xdr:col>
      <xdr:colOff>114300</xdr:colOff>
      <xdr:row>98</xdr:row>
      <xdr:rowOff>68907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602923"/>
          <a:ext cx="889000" cy="26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24092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31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17760</xdr:rowOff>
    </xdr:from>
    <xdr:to>
      <xdr:col>6</xdr:col>
      <xdr:colOff>38100</xdr:colOff>
      <xdr:row>99</xdr:row>
      <xdr:rowOff>119360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99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110487</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63111" y="17084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5983</xdr:rowOff>
    </xdr:from>
    <xdr:to>
      <xdr:col>24</xdr:col>
      <xdr:colOff>114300</xdr:colOff>
      <xdr:row>96</xdr:row>
      <xdr:rowOff>107583</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46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28860</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316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74343</xdr:rowOff>
    </xdr:from>
    <xdr:to>
      <xdr:col>20</xdr:col>
      <xdr:colOff>38100</xdr:colOff>
      <xdr:row>97</xdr:row>
      <xdr:rowOff>4493</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53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21020</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308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28028</xdr:rowOff>
    </xdr:from>
    <xdr:to>
      <xdr:col>15</xdr:col>
      <xdr:colOff>101600</xdr:colOff>
      <xdr:row>97</xdr:row>
      <xdr:rowOff>129628</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65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120755</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751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92923</xdr:rowOff>
    </xdr:from>
    <xdr:to>
      <xdr:col>10</xdr:col>
      <xdr:colOff>165100</xdr:colOff>
      <xdr:row>97</xdr:row>
      <xdr:rowOff>23073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55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14200</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644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18107</xdr:rowOff>
    </xdr:from>
    <xdr:to>
      <xdr:col>6</xdr:col>
      <xdr:colOff>38100</xdr:colOff>
      <xdr:row>98</xdr:row>
      <xdr:rowOff>119707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82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136234</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595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68540</xdr:rowOff>
    </xdr:from>
    <xdr:to>
      <xdr:col>55</xdr:col>
      <xdr:colOff>0</xdr:colOff>
      <xdr:row>36</xdr:row>
      <xdr:rowOff>139754</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9639300" y="6240740"/>
          <a:ext cx="838200" cy="71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82875</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083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59287</xdr:rowOff>
    </xdr:from>
    <xdr:to>
      <xdr:col>50</xdr:col>
      <xdr:colOff>114300</xdr:colOff>
      <xdr:row>36</xdr:row>
      <xdr:rowOff>68540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231487"/>
          <a:ext cx="889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145987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31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59287</xdr:rowOff>
    </xdr:from>
    <xdr:to>
      <xdr:col>45</xdr:col>
      <xdr:colOff>177800</xdr:colOff>
      <xdr:row>36</xdr:row>
      <xdr:rowOff>60234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231487"/>
          <a:ext cx="889000" cy="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128341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630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9442</xdr:rowOff>
    </xdr:from>
    <xdr:to>
      <xdr:col>41</xdr:col>
      <xdr:colOff>50800</xdr:colOff>
      <xdr:row>36</xdr:row>
      <xdr:rowOff>60234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152942"/>
          <a:ext cx="889000" cy="107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166441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3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123538</xdr:rowOff>
    </xdr:from>
    <xdr:to>
      <xdr:col>36</xdr:col>
      <xdr:colOff>165100</xdr:colOff>
      <xdr:row>30</xdr:row>
      <xdr:rowOff>53688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09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70215</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487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88954</xdr:rowOff>
    </xdr:from>
    <xdr:to>
      <xdr:col>55</xdr:col>
      <xdr:colOff>50800</xdr:colOff>
      <xdr:row>37</xdr:row>
      <xdr:rowOff>19104</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26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67381</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6239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17740</xdr:rowOff>
    </xdr:from>
    <xdr:to>
      <xdr:col>50</xdr:col>
      <xdr:colOff>165100</xdr:colOff>
      <xdr:row>36</xdr:row>
      <xdr:rowOff>119340</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18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135867</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596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8487</xdr:rowOff>
    </xdr:from>
    <xdr:to>
      <xdr:col>46</xdr:col>
      <xdr:colOff>38100</xdr:colOff>
      <xdr:row>36</xdr:row>
      <xdr:rowOff>110087</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180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126614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5955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9434</xdr:rowOff>
    </xdr:from>
    <xdr:to>
      <xdr:col>41</xdr:col>
      <xdr:colOff>101600</xdr:colOff>
      <xdr:row>36</xdr:row>
      <xdr:rowOff>111034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18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127561</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5956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130092</xdr:rowOff>
    </xdr:from>
    <xdr:to>
      <xdr:col>36</xdr:col>
      <xdr:colOff>165100</xdr:colOff>
      <xdr:row>30</xdr:row>
      <xdr:rowOff>60242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10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51369</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5194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41337</xdr:rowOff>
    </xdr:from>
    <xdr:to>
      <xdr:col>55</xdr:col>
      <xdr:colOff>0</xdr:colOff>
      <xdr:row>57</xdr:row>
      <xdr:rowOff>46845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813987"/>
          <a:ext cx="838200" cy="5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43425</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473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46845</xdr:rowOff>
    </xdr:from>
    <xdr:to>
      <xdr:col>50</xdr:col>
      <xdr:colOff>114300</xdr:colOff>
      <xdr:row>57</xdr:row>
      <xdr:rowOff>76334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819495"/>
          <a:ext cx="889000" cy="29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23766</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76334</xdr:rowOff>
    </xdr:from>
    <xdr:to>
      <xdr:col>45</xdr:col>
      <xdr:colOff>177800</xdr:colOff>
      <xdr:row>57</xdr:row>
      <xdr:rowOff>140898</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848984"/>
          <a:ext cx="889000" cy="6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52766</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48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16201</xdr:rowOff>
    </xdr:from>
    <xdr:to>
      <xdr:col>41</xdr:col>
      <xdr:colOff>50800</xdr:colOff>
      <xdr:row>57</xdr:row>
      <xdr:rowOff>140898</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788851"/>
          <a:ext cx="889000" cy="12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119750</xdr:rowOff>
    </xdr:from>
    <xdr:to>
      <xdr:col>36</xdr:col>
      <xdr:colOff>165100</xdr:colOff>
      <xdr:row>56</xdr:row>
      <xdr:rowOff>49900</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54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66427</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32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161987</xdr:rowOff>
    </xdr:from>
    <xdr:to>
      <xdr:col>55</xdr:col>
      <xdr:colOff>50800</xdr:colOff>
      <xdr:row>57</xdr:row>
      <xdr:rowOff>92137</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76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140414</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41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167495</xdr:rowOff>
    </xdr:from>
    <xdr:to>
      <xdr:col>50</xdr:col>
      <xdr:colOff>165100</xdr:colOff>
      <xdr:row>57</xdr:row>
      <xdr:rowOff>97645</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76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88772</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86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25534</xdr:rowOff>
    </xdr:from>
    <xdr:to>
      <xdr:col>46</xdr:col>
      <xdr:colOff>38100</xdr:colOff>
      <xdr:row>57</xdr:row>
      <xdr:rowOff>127134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79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118261</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89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90098</xdr:rowOff>
    </xdr:from>
    <xdr:to>
      <xdr:col>41</xdr:col>
      <xdr:colOff>101600</xdr:colOff>
      <xdr:row>58</xdr:row>
      <xdr:rowOff>20248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862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11375</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5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136851</xdr:rowOff>
    </xdr:from>
    <xdr:to>
      <xdr:col>36</xdr:col>
      <xdr:colOff>165100</xdr:colOff>
      <xdr:row>57</xdr:row>
      <xdr:rowOff>67001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738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58128</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83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2677</xdr:rowOff>
    </xdr:from>
    <xdr:to>
      <xdr:col>55</xdr:col>
      <xdr:colOff>0</xdr:colOff>
      <xdr:row>78</xdr:row>
      <xdr:rowOff>26521</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375777"/>
          <a:ext cx="838200" cy="23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136261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299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107421</xdr:rowOff>
    </xdr:from>
    <xdr:to>
      <xdr:col>50</xdr:col>
      <xdr:colOff>114300</xdr:colOff>
      <xdr:row>78</xdr:row>
      <xdr:rowOff>26521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309071"/>
          <a:ext cx="889000" cy="90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120821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107421</xdr:rowOff>
    </xdr:from>
    <xdr:to>
      <xdr:col>45</xdr:col>
      <xdr:colOff>177800</xdr:colOff>
      <xdr:row>77</xdr:row>
      <xdr:rowOff>158057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309071"/>
          <a:ext cx="889000" cy="50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117781</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8096</xdr:rowOff>
    </xdr:from>
    <xdr:to>
      <xdr:col>41</xdr:col>
      <xdr:colOff>50800</xdr:colOff>
      <xdr:row>77</xdr:row>
      <xdr:rowOff>158057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209746"/>
          <a:ext cx="889000" cy="149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71230</xdr:rowOff>
    </xdr:from>
    <xdr:to>
      <xdr:col>36</xdr:col>
      <xdr:colOff>165100</xdr:colOff>
      <xdr:row>77</xdr:row>
      <xdr:rowOff>1380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0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17906</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876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123327</xdr:rowOff>
    </xdr:from>
    <xdr:to>
      <xdr:col>55</xdr:col>
      <xdr:colOff>50800</xdr:colOff>
      <xdr:row>78</xdr:row>
      <xdr:rowOff>53477</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324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101754</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03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147171</xdr:rowOff>
    </xdr:from>
    <xdr:to>
      <xdr:col>50</xdr:col>
      <xdr:colOff>165100</xdr:colOff>
      <xdr:row>78</xdr:row>
      <xdr:rowOff>77321</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34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68448</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44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56621</xdr:rowOff>
    </xdr:from>
    <xdr:to>
      <xdr:col>46</xdr:col>
      <xdr:colOff>38100</xdr:colOff>
      <xdr:row>77</xdr:row>
      <xdr:rowOff>158221</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25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149348</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350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107257</xdr:rowOff>
    </xdr:from>
    <xdr:to>
      <xdr:col>41</xdr:col>
      <xdr:colOff>101600</xdr:colOff>
      <xdr:row>78</xdr:row>
      <xdr:rowOff>37407</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30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28534</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40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128746</xdr:rowOff>
    </xdr:from>
    <xdr:to>
      <xdr:col>36</xdr:col>
      <xdr:colOff>165100</xdr:colOff>
      <xdr:row>77</xdr:row>
      <xdr:rowOff>58896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15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50023</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05111" y="1325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150626</xdr:rowOff>
    </xdr:from>
    <xdr:to>
      <xdr:col>55</xdr:col>
      <xdr:colOff>0</xdr:colOff>
      <xdr:row>95</xdr:row>
      <xdr:rowOff>6815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9639300" y="16266926"/>
          <a:ext cx="838200" cy="2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117619</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233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150626</xdr:rowOff>
    </xdr:from>
    <xdr:to>
      <xdr:col>50</xdr:col>
      <xdr:colOff>114300</xdr:colOff>
      <xdr:row>95</xdr:row>
      <xdr:rowOff>149896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266926"/>
          <a:ext cx="889000" cy="170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136548</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424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149896</xdr:rowOff>
    </xdr:from>
    <xdr:to>
      <xdr:col>45</xdr:col>
      <xdr:colOff>177800</xdr:colOff>
      <xdr:row>97</xdr:row>
      <xdr:rowOff>56032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437646"/>
          <a:ext cx="889000" cy="249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20441</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47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117594</xdr:rowOff>
    </xdr:from>
    <xdr:to>
      <xdr:col>41</xdr:col>
      <xdr:colOff>50800</xdr:colOff>
      <xdr:row>97</xdr:row>
      <xdr:rowOff>56032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576794"/>
          <a:ext cx="889000" cy="10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52301</xdr:rowOff>
    </xdr:from>
    <xdr:to>
      <xdr:col>36</xdr:col>
      <xdr:colOff>165100</xdr:colOff>
      <xdr:row>94</xdr:row>
      <xdr:rowOff>153901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16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170428</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594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127465</xdr:rowOff>
    </xdr:from>
    <xdr:to>
      <xdr:col>55</xdr:col>
      <xdr:colOff>50800</xdr:colOff>
      <xdr:row>95</xdr:row>
      <xdr:rowOff>57615</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24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150342</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09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99826</xdr:rowOff>
    </xdr:from>
    <xdr:to>
      <xdr:col>50</xdr:col>
      <xdr:colOff>165100</xdr:colOff>
      <xdr:row>95</xdr:row>
      <xdr:rowOff>29976</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216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46503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5991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99096</xdr:rowOff>
    </xdr:from>
    <xdr:to>
      <xdr:col>46</xdr:col>
      <xdr:colOff>38100</xdr:colOff>
      <xdr:row>96</xdr:row>
      <xdr:rowOff>29246</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38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45773</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162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5232</xdr:rowOff>
    </xdr:from>
    <xdr:to>
      <xdr:col>41</xdr:col>
      <xdr:colOff>101600</xdr:colOff>
      <xdr:row>97</xdr:row>
      <xdr:rowOff>106832</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63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97959</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728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66794</xdr:rowOff>
    </xdr:from>
    <xdr:to>
      <xdr:col>36</xdr:col>
      <xdr:colOff>165100</xdr:colOff>
      <xdr:row>96</xdr:row>
      <xdr:rowOff>168394</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52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159521</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618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45180</xdr:rowOff>
    </xdr:from>
    <xdr:to>
      <xdr:col>67</xdr:col>
      <xdr:colOff>101600</xdr:colOff>
      <xdr:row>37</xdr:row>
      <xdr:rowOff>146780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38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163307</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16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249299"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7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106629</xdr:rowOff>
    </xdr:from>
    <xdr:to>
      <xdr:col>85</xdr:col>
      <xdr:colOff>127000</xdr:colOff>
      <xdr:row>76</xdr:row>
      <xdr:rowOff>12064</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2965379"/>
          <a:ext cx="838200" cy="76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106629</xdr:rowOff>
    </xdr:from>
    <xdr:to>
      <xdr:col>81</xdr:col>
      <xdr:colOff>50800</xdr:colOff>
      <xdr:row>75</xdr:row>
      <xdr:rowOff>116174</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4592300" y="12965379"/>
          <a:ext cx="889000" cy="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100209</xdr:rowOff>
    </xdr:from>
    <xdr:to>
      <xdr:col>76</xdr:col>
      <xdr:colOff>114300</xdr:colOff>
      <xdr:row>75</xdr:row>
      <xdr:rowOff>116174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3703300" y="12958959"/>
          <a:ext cx="889000" cy="1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100209</xdr:rowOff>
    </xdr:from>
    <xdr:to>
      <xdr:col>71</xdr:col>
      <xdr:colOff>177800</xdr:colOff>
      <xdr:row>75</xdr:row>
      <xdr:rowOff>123184</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2814300" y="12958959"/>
          <a:ext cx="889000" cy="22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157328</xdr:rowOff>
    </xdr:from>
    <xdr:to>
      <xdr:col>67</xdr:col>
      <xdr:colOff>101600</xdr:colOff>
      <xdr:row>75</xdr:row>
      <xdr:rowOff>87478</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84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104005</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61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132715</xdr:rowOff>
    </xdr:from>
    <xdr:to>
      <xdr:col>85</xdr:col>
      <xdr:colOff>177800</xdr:colOff>
      <xdr:row>76</xdr:row>
      <xdr:rowOff>62864</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29914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111142</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296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55829</xdr:rowOff>
    </xdr:from>
    <xdr:to>
      <xdr:col>81</xdr:col>
      <xdr:colOff>101600</xdr:colOff>
      <xdr:row>75</xdr:row>
      <xdr:rowOff>157429</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291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148556</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007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65374</xdr:rowOff>
    </xdr:from>
    <xdr:to>
      <xdr:col>76</xdr:col>
      <xdr:colOff>165100</xdr:colOff>
      <xdr:row>75</xdr:row>
      <xdr:rowOff>166973</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292412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158100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01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49409</xdr:rowOff>
    </xdr:from>
    <xdr:to>
      <xdr:col>72</xdr:col>
      <xdr:colOff>38100</xdr:colOff>
      <xdr:row>75</xdr:row>
      <xdr:rowOff>151009</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290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142136</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000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72384</xdr:rowOff>
    </xdr:from>
    <xdr:to>
      <xdr:col>67</xdr:col>
      <xdr:colOff>101600</xdr:colOff>
      <xdr:row>76</xdr:row>
      <xdr:rowOff>2533</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29311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165110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023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33103</xdr:rowOff>
    </xdr:from>
    <xdr:to>
      <xdr:col>85</xdr:col>
      <xdr:colOff>127000</xdr:colOff>
      <xdr:row>98</xdr:row>
      <xdr:rowOff>33648</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5481300" y="16835203"/>
          <a:ext cx="838200" cy="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142701</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773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217</xdr:rowOff>
    </xdr:from>
    <xdr:to>
      <xdr:col>81</xdr:col>
      <xdr:colOff>50800</xdr:colOff>
      <xdr:row>98</xdr:row>
      <xdr:rowOff>33103</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4592300" y="16802317"/>
          <a:ext cx="889000" cy="32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80984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883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217</xdr:rowOff>
    </xdr:from>
    <xdr:to>
      <xdr:col>76</xdr:col>
      <xdr:colOff>114300</xdr:colOff>
      <xdr:row>98</xdr:row>
      <xdr:rowOff>40804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3703300" y="16802317"/>
          <a:ext cx="889000" cy="40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81852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88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40804</xdr:rowOff>
    </xdr:from>
    <xdr:to>
      <xdr:col>71</xdr:col>
      <xdr:colOff>177800</xdr:colOff>
      <xdr:row>98</xdr:row>
      <xdr:rowOff>68107</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842904"/>
          <a:ext cx="889000" cy="27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108098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56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29332</xdr:rowOff>
    </xdr:from>
    <xdr:to>
      <xdr:col>67</xdr:col>
      <xdr:colOff>101600</xdr:colOff>
      <xdr:row>98</xdr:row>
      <xdr:rowOff>130932</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3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122059</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92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154298</xdr:rowOff>
    </xdr:from>
    <xdr:to>
      <xdr:col>85</xdr:col>
      <xdr:colOff>177800</xdr:colOff>
      <xdr:row>98</xdr:row>
      <xdr:rowOff>84448</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784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113675</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57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153753</xdr:rowOff>
    </xdr:from>
    <xdr:to>
      <xdr:col>81</xdr:col>
      <xdr:colOff>101600</xdr:colOff>
      <xdr:row>98</xdr:row>
      <xdr:rowOff>83903</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784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100430</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55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120867</xdr:rowOff>
    </xdr:from>
    <xdr:to>
      <xdr:col>76</xdr:col>
      <xdr:colOff>165100</xdr:colOff>
      <xdr:row>98</xdr:row>
      <xdr:rowOff>51017</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751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67544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52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161454</xdr:rowOff>
    </xdr:from>
    <xdr:to>
      <xdr:col>72</xdr:col>
      <xdr:colOff>38100</xdr:colOff>
      <xdr:row>98</xdr:row>
      <xdr:rowOff>91604</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792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82731</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88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17307</xdr:rowOff>
    </xdr:from>
    <xdr:to>
      <xdr:col>67</xdr:col>
      <xdr:colOff>101600</xdr:colOff>
      <xdr:row>98</xdr:row>
      <xdr:rowOff>118907</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1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135434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594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115888</xdr:rowOff>
    </xdr:from>
    <xdr:to>
      <xdr:col>116</xdr:col>
      <xdr:colOff>63500</xdr:colOff>
      <xdr:row>37</xdr:row>
      <xdr:rowOff>123317</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459538"/>
          <a:ext cx="8382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6367</xdr:rowOff>
    </xdr:from>
    <xdr:ext cx="378565"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521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97218</xdr:rowOff>
    </xdr:from>
    <xdr:to>
      <xdr:col>111</xdr:col>
      <xdr:colOff>177800</xdr:colOff>
      <xdr:row>37</xdr:row>
      <xdr:rowOff>115888</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440868"/>
          <a:ext cx="889000" cy="18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69042</xdr:rowOff>
    </xdr:from>
    <xdr:ext cx="378565"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134017" y="6584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32</xdr:row>
      <xdr:rowOff>154940</xdr:rowOff>
    </xdr:from>
    <xdr:to>
      <xdr:col>107</xdr:col>
      <xdr:colOff>50800</xdr:colOff>
      <xdr:row>37</xdr:row>
      <xdr:rowOff>97218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5641340"/>
          <a:ext cx="889000" cy="79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99903</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6150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32</xdr:row>
      <xdr:rowOff>154940</xdr:rowOff>
    </xdr:from>
    <xdr:to>
      <xdr:col>102</xdr:col>
      <xdr:colOff>114300</xdr:colOff>
      <xdr:row>37</xdr:row>
      <xdr:rowOff>14541</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18656300" y="5641340"/>
          <a:ext cx="889000" cy="716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75709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5908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11938</xdr:rowOff>
    </xdr:from>
    <xdr:to>
      <xdr:col>98</xdr:col>
      <xdr:colOff>38100</xdr:colOff>
      <xdr:row>36</xdr:row>
      <xdr:rowOff>113538</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1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130065</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595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72517</xdr:rowOff>
    </xdr:from>
    <xdr:to>
      <xdr:col>116</xdr:col>
      <xdr:colOff>114300</xdr:colOff>
      <xdr:row>38</xdr:row>
      <xdr:rowOff>2667</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416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95394</xdr:rowOff>
    </xdr:from>
    <xdr:ext cx="469744"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267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65088</xdr:rowOff>
    </xdr:from>
    <xdr:to>
      <xdr:col>112</xdr:col>
      <xdr:colOff>38100</xdr:colOff>
      <xdr:row>37</xdr:row>
      <xdr:rowOff>166688</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40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11765</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183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46418</xdr:rowOff>
    </xdr:from>
    <xdr:to>
      <xdr:col>107</xdr:col>
      <xdr:colOff>101600</xdr:colOff>
      <xdr:row>37</xdr:row>
      <xdr:rowOff>148018</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39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164545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6165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32</xdr:row>
      <xdr:rowOff>104140</xdr:rowOff>
    </xdr:from>
    <xdr:to>
      <xdr:col>102</xdr:col>
      <xdr:colOff>165100</xdr:colOff>
      <xdr:row>33</xdr:row>
      <xdr:rowOff>34290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559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31</xdr:row>
      <xdr:rowOff>50817</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536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135191</xdr:rowOff>
    </xdr:from>
    <xdr:to>
      <xdr:col>98</xdr:col>
      <xdr:colOff>38100</xdr:colOff>
      <xdr:row>37</xdr:row>
      <xdr:rowOff>65341</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30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56468</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40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69774</xdr:rowOff>
    </xdr:from>
    <xdr:to>
      <xdr:col>98</xdr:col>
      <xdr:colOff>38100</xdr:colOff>
      <xdr:row>58</xdr:row>
      <xdr:rowOff>171374</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1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16451</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8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110048</xdr:rowOff>
    </xdr:from>
    <xdr:to>
      <xdr:col>116</xdr:col>
      <xdr:colOff>63500</xdr:colOff>
      <xdr:row>75</xdr:row>
      <xdr:rowOff>73439</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2797348"/>
          <a:ext cx="838200" cy="13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53056</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911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31311</xdr:rowOff>
    </xdr:from>
    <xdr:to>
      <xdr:col>111</xdr:col>
      <xdr:colOff>177800</xdr:colOff>
      <xdr:row>75</xdr:row>
      <xdr:rowOff>73439</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0434300" y="12890061"/>
          <a:ext cx="889000" cy="4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27844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305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31311</xdr:rowOff>
    </xdr:from>
    <xdr:to>
      <xdr:col>107</xdr:col>
      <xdr:colOff>50800</xdr:colOff>
      <xdr:row>75</xdr:row>
      <xdr:rowOff>78436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2890061"/>
          <a:ext cx="889000" cy="4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90448</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31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78436</xdr:rowOff>
    </xdr:from>
    <xdr:to>
      <xdr:col>102</xdr:col>
      <xdr:colOff>114300</xdr:colOff>
      <xdr:row>75</xdr:row>
      <xdr:rowOff>141627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2937186"/>
          <a:ext cx="889000" cy="63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130714</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3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96673</xdr:rowOff>
    </xdr:from>
    <xdr:to>
      <xdr:col>98</xdr:col>
      <xdr:colOff>38100</xdr:colOff>
      <xdr:row>77</xdr:row>
      <xdr:rowOff>26823</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12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17950</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3219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59248</xdr:rowOff>
    </xdr:from>
    <xdr:to>
      <xdr:col>116</xdr:col>
      <xdr:colOff>114300</xdr:colOff>
      <xdr:row>74</xdr:row>
      <xdr:rowOff>160848</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74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82125</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597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22639</xdr:rowOff>
    </xdr:from>
    <xdr:to>
      <xdr:col>112</xdr:col>
      <xdr:colOff>38100</xdr:colOff>
      <xdr:row>75</xdr:row>
      <xdr:rowOff>124239</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88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140766</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65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151961</xdr:rowOff>
    </xdr:from>
    <xdr:to>
      <xdr:col>107</xdr:col>
      <xdr:colOff>101600</xdr:colOff>
      <xdr:row>75</xdr:row>
      <xdr:rowOff>82111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83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98638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614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27636</xdr:rowOff>
    </xdr:from>
    <xdr:to>
      <xdr:col>102</xdr:col>
      <xdr:colOff>165100</xdr:colOff>
      <xdr:row>75</xdr:row>
      <xdr:rowOff>129236</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288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145763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661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90827</xdr:rowOff>
    </xdr:from>
    <xdr:to>
      <xdr:col>98</xdr:col>
      <xdr:colOff>38100</xdr:colOff>
      <xdr:row>76</xdr:row>
      <xdr:rowOff>20977</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2949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37504</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72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　・歳出決算総額は、住民一人当たり</a:t>
          </a:r>
          <a:r>
            <a:rPr kumimoji="1" lang="en-US" altLang="ja-JP" sz="1000">
              <a:solidFill>
                <a:sysClr val="windowText" lastClr="000000"/>
              </a:solidFill>
              <a:latin typeface="ＭＳ ゴシック" panose="020B0609070205080204" pitchFamily="49" charset="-128"/>
              <a:ea typeface="ＭＳ ゴシック" panose="020B0609070205080204" pitchFamily="49" charset="-128"/>
            </a:rPr>
            <a:t>470,704</a:t>
          </a: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円となっており令和５年度よりも</a:t>
          </a:r>
          <a:r>
            <a:rPr kumimoji="1" lang="en-US" altLang="ja-JP" sz="1000">
              <a:solidFill>
                <a:sysClr val="windowText" lastClr="000000"/>
              </a:solidFill>
              <a:latin typeface="ＭＳ ゴシック" panose="020B0609070205080204" pitchFamily="49" charset="-128"/>
              <a:ea typeface="ＭＳ ゴシック" panose="020B0609070205080204" pitchFamily="49" charset="-128"/>
            </a:rPr>
            <a:t>5,195</a:t>
          </a: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円増加している。</a:t>
          </a:r>
        </a:p>
        <a:p>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　・主な構成項目である扶助費は、住民一人当たり</a:t>
          </a:r>
          <a:r>
            <a:rPr kumimoji="1" lang="en-US" altLang="ja-JP" sz="1000">
              <a:solidFill>
                <a:sysClr val="windowText" lastClr="000000"/>
              </a:solidFill>
              <a:latin typeface="ＭＳ ゴシック" panose="020B0609070205080204" pitchFamily="49" charset="-128"/>
              <a:ea typeface="ＭＳ ゴシック" panose="020B0609070205080204" pitchFamily="49" charset="-128"/>
            </a:rPr>
            <a:t>146,568</a:t>
          </a: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円となっており、類似団体平均と同程度であり、大阪府平均と比べても低水準となっている。ただし、保育関連や障害福祉の分野で経費が年々膨らんでおり、今後も扶助費の増加傾向は続くものと見込まれる。そのため、他団体の動向も鑑みながら適切に施策を実施し、扶助費の増加を抑制する必要がある。</a:t>
          </a:r>
        </a:p>
        <a:p>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　・物件費については、類似団体平均を上回る水準で推移しており、令和６年度では住民一人当たり</a:t>
          </a:r>
          <a:r>
            <a:rPr kumimoji="1" lang="en-US" altLang="ja-JP" sz="1000">
              <a:solidFill>
                <a:sysClr val="windowText" lastClr="000000"/>
              </a:solidFill>
              <a:latin typeface="ＭＳ ゴシック" panose="020B0609070205080204" pitchFamily="49" charset="-128"/>
              <a:ea typeface="ＭＳ ゴシック" panose="020B0609070205080204" pitchFamily="49" charset="-128"/>
            </a:rPr>
            <a:t>83,598</a:t>
          </a: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円となった。令和５年度は微減であったが年々増加傾向にある。これは、行財政改革による職員数の削減等の結果、指定管理者制度の導入や窓口業務など各種業務の委託化を進めてきたことや、近年のふるさと納税寄付金の増加に伴う事務費の増加も要因として挙げられる。</a:t>
          </a:r>
        </a:p>
        <a:p>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　今後も事務事業のアウトソーシングを推進する上で、これまでより高い水準で推移することが見込まれる。</a:t>
          </a:r>
        </a:p>
        <a:p>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　・人件費については、行財政改革による職員数の削減等の結果、類似団体平均を下回る水準で推移している。</a:t>
          </a:r>
        </a:p>
        <a:p>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　・投資及び出資金については、令和３年度に</a:t>
          </a:r>
          <a:r>
            <a:rPr kumimoji="1" lang="en-US" altLang="ja-JP" sz="1000">
              <a:solidFill>
                <a:sysClr val="windowText" lastClr="000000"/>
              </a:solidFill>
              <a:latin typeface="ＭＳ ゴシック" panose="020B0609070205080204" pitchFamily="49" charset="-128"/>
              <a:ea typeface="ＭＳ ゴシック" panose="020B0609070205080204" pitchFamily="49" charset="-128"/>
            </a:rPr>
            <a:t>10</a:t>
          </a: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年後利率見直し時の一括償還で下水道事業会計への出資金が増加した反動を受け、住民一人当たりコストが減少したものである。</a:t>
          </a:r>
          <a:endParaRPr kumimoji="1" lang="en-US" altLang="ja-JP" sz="10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　・補助費等の令和２年度が突出しているのは定額給付金の影響である。</a:t>
          </a:r>
          <a:endParaRPr kumimoji="1" lang="en-US" altLang="ja-JP" sz="10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115,687
112,176
18.27
55,474,646
54,454,319
1,013,766
26,456,165
30,644,043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169418</xdr:rowOff>
    </xdr:from>
    <xdr:to>
      <xdr:col>24</xdr:col>
      <xdr:colOff>63500</xdr:colOff>
      <xdr:row>36</xdr:row>
      <xdr:rowOff>31115</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3797300" y="6170168"/>
          <a:ext cx="83820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136351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5965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169418</xdr:rowOff>
    </xdr:from>
    <xdr:to>
      <xdr:col>19</xdr:col>
      <xdr:colOff>177800</xdr:colOff>
      <xdr:row>36</xdr:row>
      <xdr:rowOff>66548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2908300" y="617016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19114</xdr:rowOff>
    </xdr:from>
    <xdr:to>
      <xdr:col>15</xdr:col>
      <xdr:colOff>50800</xdr:colOff>
      <xdr:row>36</xdr:row>
      <xdr:rowOff>66548</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019300" y="6191314"/>
          <a:ext cx="889000" cy="47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121874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5951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19114</xdr:rowOff>
    </xdr:from>
    <xdr:to>
      <xdr:col>10</xdr:col>
      <xdr:colOff>114300</xdr:colOff>
      <xdr:row>36</xdr:row>
      <xdr:rowOff>69977</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1130300" y="6191314"/>
          <a:ext cx="889000" cy="50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86186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625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89472</xdr:rowOff>
    </xdr:from>
    <xdr:to>
      <xdr:col>6</xdr:col>
      <xdr:colOff>38100</xdr:colOff>
      <xdr:row>37</xdr:row>
      <xdr:rowOff>19622</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26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10749</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6354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151765</xdr:rowOff>
    </xdr:from>
    <xdr:to>
      <xdr:col>24</xdr:col>
      <xdr:colOff>114300</xdr:colOff>
      <xdr:row>36</xdr:row>
      <xdr:rowOff>81915</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615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130192</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6130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118618</xdr:rowOff>
    </xdr:from>
    <xdr:to>
      <xdr:col>20</xdr:col>
      <xdr:colOff>38100</xdr:colOff>
      <xdr:row>36</xdr:row>
      <xdr:rowOff>48768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611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65295</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58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15748</xdr:rowOff>
    </xdr:from>
    <xdr:to>
      <xdr:col>15</xdr:col>
      <xdr:colOff>101600</xdr:colOff>
      <xdr:row>36</xdr:row>
      <xdr:rowOff>117348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6187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108475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6280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139764</xdr:rowOff>
    </xdr:from>
    <xdr:to>
      <xdr:col>10</xdr:col>
      <xdr:colOff>165100</xdr:colOff>
      <xdr:row>36</xdr:row>
      <xdr:rowOff>69914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614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86441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591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19177</xdr:rowOff>
    </xdr:from>
    <xdr:to>
      <xdr:col>6</xdr:col>
      <xdr:colOff>38100</xdr:colOff>
      <xdr:row>36</xdr:row>
      <xdr:rowOff>120777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61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137304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5966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148349</xdr:rowOff>
    </xdr:from>
    <xdr:to>
      <xdr:col>24</xdr:col>
      <xdr:colOff>63500</xdr:colOff>
      <xdr:row>57</xdr:row>
      <xdr:rowOff>152205</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920999"/>
          <a:ext cx="838200" cy="3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148349</xdr:rowOff>
    </xdr:from>
    <xdr:to>
      <xdr:col>19</xdr:col>
      <xdr:colOff>177800</xdr:colOff>
      <xdr:row>58</xdr:row>
      <xdr:rowOff>29504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920999"/>
          <a:ext cx="889000" cy="52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21389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96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25446</xdr:rowOff>
    </xdr:from>
    <xdr:to>
      <xdr:col>15</xdr:col>
      <xdr:colOff>50800</xdr:colOff>
      <xdr:row>58</xdr:row>
      <xdr:rowOff>29504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969546"/>
          <a:ext cx="889000" cy="4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130167</xdr:rowOff>
    </xdr:from>
    <xdr:to>
      <xdr:col>10</xdr:col>
      <xdr:colOff>114300</xdr:colOff>
      <xdr:row>58</xdr:row>
      <xdr:rowOff>25446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559917"/>
          <a:ext cx="889000" cy="40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94421</xdr:rowOff>
    </xdr:from>
    <xdr:to>
      <xdr:col>6</xdr:col>
      <xdr:colOff>38100</xdr:colOff>
      <xdr:row>56</xdr:row>
      <xdr:rowOff>24571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2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15698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616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101405</xdr:rowOff>
    </xdr:from>
    <xdr:to>
      <xdr:col>24</xdr:col>
      <xdr:colOff>114300</xdr:colOff>
      <xdr:row>58</xdr:row>
      <xdr:rowOff>31555</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87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68029</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4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97549</xdr:rowOff>
    </xdr:from>
    <xdr:to>
      <xdr:col>20</xdr:col>
      <xdr:colOff>38100</xdr:colOff>
      <xdr:row>58</xdr:row>
      <xdr:rowOff>27699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87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44226</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964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150154</xdr:rowOff>
    </xdr:from>
    <xdr:to>
      <xdr:col>15</xdr:col>
      <xdr:colOff>101600</xdr:colOff>
      <xdr:row>58</xdr:row>
      <xdr:rowOff>80304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92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71431</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10015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146096</xdr:rowOff>
    </xdr:from>
    <xdr:to>
      <xdr:col>10</xdr:col>
      <xdr:colOff>165100</xdr:colOff>
      <xdr:row>58</xdr:row>
      <xdr:rowOff>76246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91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67373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10011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79367</xdr:rowOff>
    </xdr:from>
    <xdr:to>
      <xdr:col>6</xdr:col>
      <xdr:colOff>38100</xdr:colOff>
      <xdr:row>56</xdr:row>
      <xdr:rowOff>9517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0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26044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284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39794</xdr:rowOff>
    </xdr:from>
    <xdr:to>
      <xdr:col>24</xdr:col>
      <xdr:colOff>63500</xdr:colOff>
      <xdr:row>76</xdr:row>
      <xdr:rowOff>138001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3069994"/>
          <a:ext cx="838200" cy="98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138001</xdr:rowOff>
    </xdr:from>
    <xdr:to>
      <xdr:col>19</xdr:col>
      <xdr:colOff>177800</xdr:colOff>
      <xdr:row>77</xdr:row>
      <xdr:rowOff>35161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168201"/>
          <a:ext cx="889000" cy="6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31059</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2889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143349</xdr:rowOff>
    </xdr:from>
    <xdr:to>
      <xdr:col>15</xdr:col>
      <xdr:colOff>50800</xdr:colOff>
      <xdr:row>77</xdr:row>
      <xdr:rowOff>35161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173549"/>
          <a:ext cx="889000" cy="63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92077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143349</xdr:rowOff>
    </xdr:from>
    <xdr:to>
      <xdr:col>10</xdr:col>
      <xdr:colOff>114300</xdr:colOff>
      <xdr:row>78</xdr:row>
      <xdr:rowOff>38278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173549"/>
          <a:ext cx="889000" cy="23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43507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26980</xdr:rowOff>
    </xdr:from>
    <xdr:to>
      <xdr:col>6</xdr:col>
      <xdr:colOff>38100</xdr:colOff>
      <xdr:row>79</xdr:row>
      <xdr:rowOff>128580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571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119707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664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160444</xdr:rowOff>
    </xdr:from>
    <xdr:to>
      <xdr:col>24</xdr:col>
      <xdr:colOff>114300</xdr:colOff>
      <xdr:row>76</xdr:row>
      <xdr:rowOff>90594</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3019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11871</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870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87201</xdr:rowOff>
    </xdr:from>
    <xdr:to>
      <xdr:col>20</xdr:col>
      <xdr:colOff>38100</xdr:colOff>
      <xdr:row>77</xdr:row>
      <xdr:rowOff>17351</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117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8478</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321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155811</xdr:rowOff>
    </xdr:from>
    <xdr:to>
      <xdr:col>15</xdr:col>
      <xdr:colOff>101600</xdr:colOff>
      <xdr:row>77</xdr:row>
      <xdr:rowOff>85961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186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102488</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961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92549</xdr:rowOff>
    </xdr:from>
    <xdr:to>
      <xdr:col>10</xdr:col>
      <xdr:colOff>165100</xdr:colOff>
      <xdr:row>77</xdr:row>
      <xdr:rowOff>22699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12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39227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897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158928</xdr:rowOff>
    </xdr:from>
    <xdr:to>
      <xdr:col>6</xdr:col>
      <xdr:colOff>38100</xdr:colOff>
      <xdr:row>78</xdr:row>
      <xdr:rowOff>89078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36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105605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135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31762</xdr:rowOff>
    </xdr:from>
    <xdr:to>
      <xdr:col>24</xdr:col>
      <xdr:colOff>63500</xdr:colOff>
      <xdr:row>98</xdr:row>
      <xdr:rowOff>41687</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833862"/>
          <a:ext cx="838200" cy="9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144620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43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124840</xdr:rowOff>
    </xdr:from>
    <xdr:to>
      <xdr:col>19</xdr:col>
      <xdr:colOff>177800</xdr:colOff>
      <xdr:row>98</xdr:row>
      <xdr:rowOff>31762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755490"/>
          <a:ext cx="889000" cy="78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103795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39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124840</xdr:rowOff>
    </xdr:from>
    <xdr:to>
      <xdr:col>15</xdr:col>
      <xdr:colOff>50800</xdr:colOff>
      <xdr:row>97</xdr:row>
      <xdr:rowOff>139719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755490"/>
          <a:ext cx="889000" cy="14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29518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31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139719</xdr:rowOff>
    </xdr:from>
    <xdr:to>
      <xdr:col>10</xdr:col>
      <xdr:colOff>114300</xdr:colOff>
      <xdr:row>98</xdr:row>
      <xdr:rowOff>51708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770369"/>
          <a:ext cx="889000" cy="83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33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21425</xdr:rowOff>
    </xdr:from>
    <xdr:to>
      <xdr:col>6</xdr:col>
      <xdr:colOff>38100</xdr:colOff>
      <xdr:row>97</xdr:row>
      <xdr:rowOff>123025</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652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139552</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427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162337</xdr:rowOff>
    </xdr:from>
    <xdr:to>
      <xdr:col>24</xdr:col>
      <xdr:colOff>114300</xdr:colOff>
      <xdr:row>98</xdr:row>
      <xdr:rowOff>92487</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792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77264</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707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152412</xdr:rowOff>
    </xdr:from>
    <xdr:to>
      <xdr:col>20</xdr:col>
      <xdr:colOff>38100</xdr:colOff>
      <xdr:row>98</xdr:row>
      <xdr:rowOff>82562</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783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73689</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87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74040</xdr:rowOff>
    </xdr:from>
    <xdr:to>
      <xdr:col>15</xdr:col>
      <xdr:colOff>101600</xdr:colOff>
      <xdr:row>98</xdr:row>
      <xdr:rowOff>4190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70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166767</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79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88919</xdr:rowOff>
    </xdr:from>
    <xdr:to>
      <xdr:col>10</xdr:col>
      <xdr:colOff>165100</xdr:colOff>
      <xdr:row>98</xdr:row>
      <xdr:rowOff>19069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719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10196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812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908</xdr:rowOff>
    </xdr:from>
    <xdr:to>
      <xdr:col>6</xdr:col>
      <xdr:colOff>38100</xdr:colOff>
      <xdr:row>98</xdr:row>
      <xdr:rowOff>102508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80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93635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89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12446</xdr:rowOff>
    </xdr:from>
    <xdr:to>
      <xdr:col>55</xdr:col>
      <xdr:colOff>0</xdr:colOff>
      <xdr:row>39</xdr:row>
      <xdr:rowOff>12827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698996"/>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12827</xdr:rowOff>
    </xdr:from>
    <xdr:to>
      <xdr:col>50</xdr:col>
      <xdr:colOff>114300</xdr:colOff>
      <xdr:row>39</xdr:row>
      <xdr:rowOff>16637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699377"/>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16637</xdr:rowOff>
    </xdr:from>
    <xdr:to>
      <xdr:col>45</xdr:col>
      <xdr:colOff>177800</xdr:colOff>
      <xdr:row>39</xdr:row>
      <xdr:rowOff>17018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703187"/>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161688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17018</xdr:rowOff>
    </xdr:from>
    <xdr:to>
      <xdr:col>41</xdr:col>
      <xdr:colOff>50800</xdr:colOff>
      <xdr:row>39</xdr:row>
      <xdr:rowOff>18161</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6703568"/>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162831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22987</xdr:rowOff>
    </xdr:from>
    <xdr:to>
      <xdr:col>36</xdr:col>
      <xdr:colOff>165100</xdr:colOff>
      <xdr:row>34</xdr:row>
      <xdr:rowOff>124587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5852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141114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5627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133096</xdr:rowOff>
    </xdr:from>
    <xdr:to>
      <xdr:col>55</xdr:col>
      <xdr:colOff>50800</xdr:colOff>
      <xdr:row>39</xdr:row>
      <xdr:rowOff>63246</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64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48023</xdr:rowOff>
    </xdr:from>
    <xdr:ext cx="313932"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5631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133477</xdr:rowOff>
    </xdr:from>
    <xdr:to>
      <xdr:col>50</xdr:col>
      <xdr:colOff>165100</xdr:colOff>
      <xdr:row>39</xdr:row>
      <xdr:rowOff>63627</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64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54754</xdr:rowOff>
    </xdr:from>
    <xdr:ext cx="313932"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82333" y="67413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137287</xdr:rowOff>
    </xdr:from>
    <xdr:to>
      <xdr:col>46</xdr:col>
      <xdr:colOff>38100</xdr:colOff>
      <xdr:row>39</xdr:row>
      <xdr:rowOff>67437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65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58564</xdr:rowOff>
    </xdr:from>
    <xdr:ext cx="313932"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93333" y="67451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137668</xdr:rowOff>
    </xdr:from>
    <xdr:to>
      <xdr:col>41</xdr:col>
      <xdr:colOff>101600</xdr:colOff>
      <xdr:row>39</xdr:row>
      <xdr:rowOff>67818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652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58945</xdr:rowOff>
    </xdr:from>
    <xdr:ext cx="313932"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704333" y="67454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138811</xdr:rowOff>
    </xdr:from>
    <xdr:to>
      <xdr:col>36</xdr:col>
      <xdr:colOff>165100</xdr:colOff>
      <xdr:row>39</xdr:row>
      <xdr:rowOff>68961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65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60088</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815333" y="67466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106370</xdr:rowOff>
    </xdr:from>
    <xdr:to>
      <xdr:col>55</xdr:col>
      <xdr:colOff>0</xdr:colOff>
      <xdr:row>58</xdr:row>
      <xdr:rowOff>107879</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639300" y="10050470"/>
          <a:ext cx="838200" cy="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106370</xdr:rowOff>
    </xdr:from>
    <xdr:to>
      <xdr:col>50</xdr:col>
      <xdr:colOff>114300</xdr:colOff>
      <xdr:row>58</xdr:row>
      <xdr:rowOff>114371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8750300" y="10050470"/>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114371</xdr:rowOff>
    </xdr:from>
    <xdr:to>
      <xdr:col>45</xdr:col>
      <xdr:colOff>177800</xdr:colOff>
      <xdr:row>58</xdr:row>
      <xdr:rowOff>114966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10058471"/>
          <a:ext cx="8890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114966</xdr:rowOff>
    </xdr:from>
    <xdr:to>
      <xdr:col>41</xdr:col>
      <xdr:colOff>50800</xdr:colOff>
      <xdr:row>58</xdr:row>
      <xdr:rowOff>121092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6972300" y="10059066"/>
          <a:ext cx="889000" cy="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73401</xdr:rowOff>
    </xdr:from>
    <xdr:to>
      <xdr:col>36</xdr:col>
      <xdr:colOff>165100</xdr:colOff>
      <xdr:row>57</xdr:row>
      <xdr:rowOff>3551</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67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20078</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449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57079</xdr:rowOff>
    </xdr:from>
    <xdr:to>
      <xdr:col>55</xdr:col>
      <xdr:colOff>50800</xdr:colOff>
      <xdr:row>58</xdr:row>
      <xdr:rowOff>158679</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1000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143456</xdr:rowOff>
    </xdr:from>
    <xdr:ext cx="378565"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9161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55570</xdr:rowOff>
    </xdr:from>
    <xdr:to>
      <xdr:col>50</xdr:col>
      <xdr:colOff>165100</xdr:colOff>
      <xdr:row>58</xdr:row>
      <xdr:rowOff>157170</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999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148297</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50017" y="100923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63571</xdr:rowOff>
    </xdr:from>
    <xdr:to>
      <xdr:col>46</xdr:col>
      <xdr:colOff>38100</xdr:colOff>
      <xdr:row>58</xdr:row>
      <xdr:rowOff>165171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10007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156298</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61017" y="101003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64166</xdr:rowOff>
    </xdr:from>
    <xdr:to>
      <xdr:col>41</xdr:col>
      <xdr:colOff>101600</xdr:colOff>
      <xdr:row>58</xdr:row>
      <xdr:rowOff>165766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1000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156893</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2017" y="10100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70292</xdr:rowOff>
    </xdr:from>
    <xdr:to>
      <xdr:col>36</xdr:col>
      <xdr:colOff>165100</xdr:colOff>
      <xdr:row>59</xdr:row>
      <xdr:rowOff>442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1001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163019</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3017" y="10107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20486</xdr:rowOff>
    </xdr:from>
    <xdr:to>
      <xdr:col>55</xdr:col>
      <xdr:colOff>0</xdr:colOff>
      <xdr:row>79</xdr:row>
      <xdr:rowOff>26791</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565036"/>
          <a:ext cx="838200" cy="6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90627</xdr:rowOff>
    </xdr:from>
    <xdr:to>
      <xdr:col>50</xdr:col>
      <xdr:colOff>114300</xdr:colOff>
      <xdr:row>79</xdr:row>
      <xdr:rowOff>20486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463727"/>
          <a:ext cx="889000" cy="10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34564</xdr:rowOff>
    </xdr:from>
    <xdr:to>
      <xdr:col>45</xdr:col>
      <xdr:colOff>177800</xdr:colOff>
      <xdr:row>78</xdr:row>
      <xdr:rowOff>90627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3407664"/>
          <a:ext cx="889000" cy="56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34564</xdr:rowOff>
    </xdr:from>
    <xdr:to>
      <xdr:col>41</xdr:col>
      <xdr:colOff>50800</xdr:colOff>
      <xdr:row>78</xdr:row>
      <xdr:rowOff>119374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407664"/>
          <a:ext cx="889000" cy="84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60764</xdr:rowOff>
    </xdr:from>
    <xdr:to>
      <xdr:col>36</xdr:col>
      <xdr:colOff>165100</xdr:colOff>
      <xdr:row>77</xdr:row>
      <xdr:rowOff>162364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7441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037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147441</xdr:rowOff>
    </xdr:from>
    <xdr:to>
      <xdr:col>55</xdr:col>
      <xdr:colOff>50800</xdr:colOff>
      <xdr:row>79</xdr:row>
      <xdr:rowOff>77591</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520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62368</xdr:rowOff>
    </xdr:from>
    <xdr:ext cx="378565"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4354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141136</xdr:rowOff>
    </xdr:from>
    <xdr:to>
      <xdr:col>50</xdr:col>
      <xdr:colOff>165100</xdr:colOff>
      <xdr:row>79</xdr:row>
      <xdr:rowOff>71286</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51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62413</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606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39827</xdr:rowOff>
    </xdr:from>
    <xdr:to>
      <xdr:col>46</xdr:col>
      <xdr:colOff>38100</xdr:colOff>
      <xdr:row>78</xdr:row>
      <xdr:rowOff>141427</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412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132554</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0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155214</xdr:rowOff>
    </xdr:from>
    <xdr:to>
      <xdr:col>41</xdr:col>
      <xdr:colOff>101600</xdr:colOff>
      <xdr:row>78</xdr:row>
      <xdr:rowOff>85364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356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76491</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449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68574</xdr:rowOff>
    </xdr:from>
    <xdr:to>
      <xdr:col>36</xdr:col>
      <xdr:colOff>165100</xdr:colOff>
      <xdr:row>78</xdr:row>
      <xdr:rowOff>170174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4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161301</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3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22600</xdr:rowOff>
    </xdr:from>
    <xdr:to>
      <xdr:col>55</xdr:col>
      <xdr:colOff>0</xdr:colOff>
      <xdr:row>96</xdr:row>
      <xdr:rowOff>63119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481800"/>
          <a:ext cx="838200" cy="40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85768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544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65272</xdr:rowOff>
    </xdr:from>
    <xdr:to>
      <xdr:col>50</xdr:col>
      <xdr:colOff>114300</xdr:colOff>
      <xdr:row>96</xdr:row>
      <xdr:rowOff>22600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353022"/>
          <a:ext cx="889000" cy="12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44544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67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25228</xdr:rowOff>
    </xdr:from>
    <xdr:to>
      <xdr:col>45</xdr:col>
      <xdr:colOff>177800</xdr:colOff>
      <xdr:row>95</xdr:row>
      <xdr:rowOff>65272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61300" y="16312978"/>
          <a:ext cx="889000" cy="40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57593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688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25228</xdr:rowOff>
    </xdr:from>
    <xdr:to>
      <xdr:col>41</xdr:col>
      <xdr:colOff>50800</xdr:colOff>
      <xdr:row>95</xdr:row>
      <xdr:rowOff>125318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312978"/>
          <a:ext cx="889000" cy="100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49001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679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70879</xdr:rowOff>
    </xdr:from>
    <xdr:to>
      <xdr:col>36</xdr:col>
      <xdr:colOff>165100</xdr:colOff>
      <xdr:row>97</xdr:row>
      <xdr:rowOff>1029</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530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163606</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622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12319</xdr:rowOff>
    </xdr:from>
    <xdr:to>
      <xdr:col>55</xdr:col>
      <xdr:colOff>50800</xdr:colOff>
      <xdr:row>96</xdr:row>
      <xdr:rowOff>113919</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47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35196</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32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143250</xdr:rowOff>
    </xdr:from>
    <xdr:to>
      <xdr:col>50</xdr:col>
      <xdr:colOff>165100</xdr:colOff>
      <xdr:row>96</xdr:row>
      <xdr:rowOff>73400</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4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89927</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206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14472</xdr:rowOff>
    </xdr:from>
    <xdr:to>
      <xdr:col>46</xdr:col>
      <xdr:colOff>38100</xdr:colOff>
      <xdr:row>95</xdr:row>
      <xdr:rowOff>116072</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30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132599</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077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145878</xdr:rowOff>
    </xdr:from>
    <xdr:to>
      <xdr:col>41</xdr:col>
      <xdr:colOff>101600</xdr:colOff>
      <xdr:row>95</xdr:row>
      <xdr:rowOff>76028</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262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92555</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037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74518</xdr:rowOff>
    </xdr:from>
    <xdr:to>
      <xdr:col>36</xdr:col>
      <xdr:colOff>165100</xdr:colOff>
      <xdr:row>96</xdr:row>
      <xdr:rowOff>4668</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36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21195</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13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4094</xdr:rowOff>
    </xdr:from>
    <xdr:to>
      <xdr:col>85</xdr:col>
      <xdr:colOff>127000</xdr:colOff>
      <xdr:row>37</xdr:row>
      <xdr:rowOff>91145</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347744"/>
          <a:ext cx="838200" cy="8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111686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5940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77704</xdr:rowOff>
    </xdr:from>
    <xdr:to>
      <xdr:col>81</xdr:col>
      <xdr:colOff>50800</xdr:colOff>
      <xdr:row>37</xdr:row>
      <xdr:rowOff>91145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592300" y="6421354"/>
          <a:ext cx="889000" cy="13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34388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03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77704</xdr:rowOff>
    </xdr:from>
    <xdr:to>
      <xdr:col>76</xdr:col>
      <xdr:colOff>114300</xdr:colOff>
      <xdr:row>37</xdr:row>
      <xdr:rowOff>160548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6421354"/>
          <a:ext cx="889000" cy="82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38046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3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161280</xdr:rowOff>
    </xdr:from>
    <xdr:to>
      <xdr:col>71</xdr:col>
      <xdr:colOff>177800</xdr:colOff>
      <xdr:row>37</xdr:row>
      <xdr:rowOff>160548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6333480"/>
          <a:ext cx="889000" cy="170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77470</xdr:rowOff>
    </xdr:from>
    <xdr:to>
      <xdr:col>67</xdr:col>
      <xdr:colOff>101600</xdr:colOff>
      <xdr:row>36</xdr:row>
      <xdr:rowOff>7620</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07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24147</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585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124744</xdr:rowOff>
    </xdr:from>
    <xdr:to>
      <xdr:col>85</xdr:col>
      <xdr:colOff>177800</xdr:colOff>
      <xdr:row>37</xdr:row>
      <xdr:rowOff>54894</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29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103171</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275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40345</xdr:rowOff>
    </xdr:from>
    <xdr:to>
      <xdr:col>81</xdr:col>
      <xdr:colOff>101600</xdr:colOff>
      <xdr:row>37</xdr:row>
      <xdr:rowOff>141945</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38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133073</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476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26904</xdr:rowOff>
    </xdr:from>
    <xdr:to>
      <xdr:col>76</xdr:col>
      <xdr:colOff>165100</xdr:colOff>
      <xdr:row>37</xdr:row>
      <xdr:rowOff>128504</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37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119631</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46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109748</xdr:rowOff>
    </xdr:from>
    <xdr:to>
      <xdr:col>72</xdr:col>
      <xdr:colOff>38100</xdr:colOff>
      <xdr:row>38</xdr:row>
      <xdr:rowOff>39898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45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31025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546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110480</xdr:rowOff>
    </xdr:from>
    <xdr:to>
      <xdr:col>67</xdr:col>
      <xdr:colOff>101600</xdr:colOff>
      <xdr:row>37</xdr:row>
      <xdr:rowOff>40630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28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31757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375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154467</xdr:rowOff>
    </xdr:from>
    <xdr:to>
      <xdr:col>85</xdr:col>
      <xdr:colOff>127000</xdr:colOff>
      <xdr:row>56</xdr:row>
      <xdr:rowOff>5192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5481300" y="9412767"/>
          <a:ext cx="838200" cy="19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76791</xdr:rowOff>
    </xdr:from>
    <xdr:ext cx="534377"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677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5192</xdr:rowOff>
    </xdr:from>
    <xdr:to>
      <xdr:col>81</xdr:col>
      <xdr:colOff>50800</xdr:colOff>
      <xdr:row>56</xdr:row>
      <xdr:rowOff>28189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4592300" y="9606392"/>
          <a:ext cx="889000" cy="22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143039</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214111" y="991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28189</xdr:rowOff>
    </xdr:from>
    <xdr:to>
      <xdr:col>76</xdr:col>
      <xdr:colOff>114300</xdr:colOff>
      <xdr:row>58</xdr:row>
      <xdr:rowOff>87465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3703300" y="9629389"/>
          <a:ext cx="889000" cy="40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34409</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325111" y="997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80790</xdr:rowOff>
    </xdr:from>
    <xdr:to>
      <xdr:col>71</xdr:col>
      <xdr:colOff>177800</xdr:colOff>
      <xdr:row>58</xdr:row>
      <xdr:rowOff>87465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814300" y="10024890"/>
          <a:ext cx="889000" cy="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90212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36111" y="969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62771</xdr:rowOff>
    </xdr:from>
    <xdr:to>
      <xdr:col>67</xdr:col>
      <xdr:colOff>101600</xdr:colOff>
      <xdr:row>56</xdr:row>
      <xdr:rowOff>164371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66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9448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47111" y="943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103667</xdr:rowOff>
    </xdr:from>
    <xdr:to>
      <xdr:col>85</xdr:col>
      <xdr:colOff>177800</xdr:colOff>
      <xdr:row>55</xdr:row>
      <xdr:rowOff>33817</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36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126544</xdr:rowOff>
    </xdr:from>
    <xdr:ext cx="534377"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21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125842</xdr:rowOff>
    </xdr:from>
    <xdr:to>
      <xdr:col>81</xdr:col>
      <xdr:colOff>101600</xdr:colOff>
      <xdr:row>56</xdr:row>
      <xdr:rowOff>55992</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55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72519</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330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148839</xdr:rowOff>
    </xdr:from>
    <xdr:to>
      <xdr:col>76</xdr:col>
      <xdr:colOff>165100</xdr:colOff>
      <xdr:row>56</xdr:row>
      <xdr:rowOff>78989</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957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95516</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353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36665</xdr:rowOff>
    </xdr:from>
    <xdr:to>
      <xdr:col>72</xdr:col>
      <xdr:colOff>38100</xdr:colOff>
      <xdr:row>58</xdr:row>
      <xdr:rowOff>138265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9980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129392</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1007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29990</xdr:rowOff>
    </xdr:from>
    <xdr:to>
      <xdr:col>67</xdr:col>
      <xdr:colOff>101600</xdr:colOff>
      <xdr:row>58</xdr:row>
      <xdr:rowOff>131590</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97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122717</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10066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45180</xdr:rowOff>
    </xdr:from>
    <xdr:to>
      <xdr:col>67</xdr:col>
      <xdr:colOff>101600</xdr:colOff>
      <xdr:row>77</xdr:row>
      <xdr:rowOff>146780</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24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163307</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79428" y="13022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249299" cy="259045"/>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3275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106611</xdr:rowOff>
    </xdr:from>
    <xdr:to>
      <xdr:col>85</xdr:col>
      <xdr:colOff>127000</xdr:colOff>
      <xdr:row>96</xdr:row>
      <xdr:rowOff>12064</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5481300" y="16394361"/>
          <a:ext cx="838200" cy="7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106611</xdr:rowOff>
    </xdr:from>
    <xdr:to>
      <xdr:col>81</xdr:col>
      <xdr:colOff>50800</xdr:colOff>
      <xdr:row>95</xdr:row>
      <xdr:rowOff>116173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4592300" y="16394361"/>
          <a:ext cx="889000" cy="9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100209</xdr:rowOff>
    </xdr:from>
    <xdr:to>
      <xdr:col>76</xdr:col>
      <xdr:colOff>114300</xdr:colOff>
      <xdr:row>95</xdr:row>
      <xdr:rowOff>116173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3703300" y="16387959"/>
          <a:ext cx="889000" cy="15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100209</xdr:rowOff>
    </xdr:from>
    <xdr:to>
      <xdr:col>71</xdr:col>
      <xdr:colOff>177800</xdr:colOff>
      <xdr:row>95</xdr:row>
      <xdr:rowOff>123183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387959"/>
          <a:ext cx="889000" cy="22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157327</xdr:rowOff>
    </xdr:from>
    <xdr:to>
      <xdr:col>67</xdr:col>
      <xdr:colOff>101600</xdr:colOff>
      <xdr:row>95</xdr:row>
      <xdr:rowOff>87477</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27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104004</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04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132714</xdr:rowOff>
    </xdr:from>
    <xdr:to>
      <xdr:col>85</xdr:col>
      <xdr:colOff>177800</xdr:colOff>
      <xdr:row>96</xdr:row>
      <xdr:rowOff>62864</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42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111141</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398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55811</xdr:rowOff>
    </xdr:from>
    <xdr:to>
      <xdr:col>81</xdr:col>
      <xdr:colOff>101600</xdr:colOff>
      <xdr:row>95</xdr:row>
      <xdr:rowOff>157411</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3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148538</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43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65373</xdr:rowOff>
    </xdr:from>
    <xdr:to>
      <xdr:col>76</xdr:col>
      <xdr:colOff>165100</xdr:colOff>
      <xdr:row>95</xdr:row>
      <xdr:rowOff>166973</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35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158100</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445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49409</xdr:rowOff>
    </xdr:from>
    <xdr:to>
      <xdr:col>72</xdr:col>
      <xdr:colOff>38100</xdr:colOff>
      <xdr:row>95</xdr:row>
      <xdr:rowOff>151009</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337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142136</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429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72383</xdr:rowOff>
    </xdr:from>
    <xdr:to>
      <xdr:col>67</xdr:col>
      <xdr:colOff>101600</xdr:colOff>
      <xdr:row>96</xdr:row>
      <xdr:rowOff>2533</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36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165110</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452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74499</xdr:rowOff>
    </xdr:from>
    <xdr:to>
      <xdr:col>98</xdr:col>
      <xdr:colOff>38100</xdr:colOff>
      <xdr:row>39</xdr:row>
      <xdr:rowOff>4649</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8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21175</xdr:rowOff>
    </xdr:from>
    <xdr:ext cx="313932"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99333" y="63648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民生費は、令和</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2</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年度決算では類似団体平均と比較して突出して高い傾向にあったが、令和</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年度以降の決算では、類似団体平均とほぼ同程度で推移している。</a:t>
          </a: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土木費は、住民一人当たり</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46,020</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円となっており、類似団体平均に比べ高くなっているのは、野崎駅・四条畷駅周辺整備事業を実施していることが主な要因である。</a:t>
          </a: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教育費は、住民一人当たり</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69,354</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円となっており、令和４年度以降、類似団体平均・大阪府平均をともに大きく上回る水準で推移している。これは、市内小中学校の長寿命化改良工事や屋内運動場への空調機設置工事等の投資的経費が増加したことが主な要因である。</a:t>
          </a: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衛生費は、住民一人当たり</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29,145</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円となっており、類似団体平均を下回る水準で推移している。令和５年度以降減少した要因は、新型コロナウイルスが</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5</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類に移行したことに伴い、ワクチンの接種者数が減少したためである。</a:t>
          </a: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なお、令和２年度決算の総務費が大幅に上昇しているのは、全国的に新型コロナウイルス感染症対策として特別定額給付金の給付が実施されたためである。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ゴシック" pitchFamily="49" charset="-128"/>
              <a:ea typeface="ＭＳ ゴシック" pitchFamily="49" charset="-128"/>
            </a:rPr>
            <a:t>　実質収支額は適切な財源の確保と歳出の精査により、前年度に引き続き財政調整基金を取り崩すことなく黒字を確保している。</a:t>
          </a:r>
        </a:p>
        <a:p>
          <a:r>
            <a:rPr kumimoji="1" lang="ja-JP" altLang="en-US" sz="1100">
              <a:solidFill>
                <a:sysClr val="windowText" lastClr="000000"/>
              </a:solidFill>
              <a:latin typeface="ＭＳ ゴシック" pitchFamily="49" charset="-128"/>
              <a:ea typeface="ＭＳ ゴシック" pitchFamily="49" charset="-128"/>
            </a:rPr>
            <a:t>　財政調整基金残高は、前年度決算剰余金の積立等に伴い増加し、標準財政規模比は</a:t>
          </a:r>
          <a:r>
            <a:rPr kumimoji="1" lang="en-US" altLang="ja-JP" sz="1100">
              <a:solidFill>
                <a:sysClr val="windowText" lastClr="000000"/>
              </a:solidFill>
              <a:latin typeface="ＭＳ ゴシック" pitchFamily="49" charset="-128"/>
              <a:ea typeface="ＭＳ ゴシック" pitchFamily="49" charset="-128"/>
            </a:rPr>
            <a:t>19.60</a:t>
          </a:r>
          <a:r>
            <a:rPr kumimoji="1" lang="ja-JP" altLang="en-US" sz="1100">
              <a:solidFill>
                <a:sysClr val="windowText" lastClr="000000"/>
              </a:solidFill>
              <a:latin typeface="ＭＳ ゴシック" pitchFamily="49" charset="-128"/>
              <a:ea typeface="ＭＳ ゴシック" pitchFamily="49" charset="-128"/>
            </a:rPr>
            <a:t>％となっている。引き続き、財政運営基本方針に掲げている標準財政規模の</a:t>
          </a:r>
          <a:r>
            <a:rPr kumimoji="1" lang="en-US" altLang="ja-JP" sz="1100">
              <a:solidFill>
                <a:sysClr val="windowText" lastClr="000000"/>
              </a:solidFill>
              <a:latin typeface="ＭＳ ゴシック" pitchFamily="49" charset="-128"/>
              <a:ea typeface="ＭＳ ゴシック" pitchFamily="49" charset="-128"/>
            </a:rPr>
            <a:t>20</a:t>
          </a:r>
          <a:r>
            <a:rPr kumimoji="1" lang="ja-JP" altLang="en-US" sz="1100">
              <a:solidFill>
                <a:sysClr val="windowText" lastClr="000000"/>
              </a:solidFill>
              <a:latin typeface="ＭＳ ゴシック" pitchFamily="49" charset="-128"/>
              <a:ea typeface="ＭＳ ゴシック" pitchFamily="49" charset="-128"/>
            </a:rPr>
            <a:t>％に相当する額を積み立てるよう努めていく。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ゴシック" pitchFamily="49" charset="-128"/>
              <a:ea typeface="ＭＳ ゴシック" pitchFamily="49" charset="-128"/>
            </a:rPr>
            <a:t>　国民健康保険特別会計については、毎年赤字となっていたため、平成</a:t>
          </a:r>
          <a:r>
            <a:rPr kumimoji="1" lang="en-US" altLang="ja-JP" sz="1100">
              <a:solidFill>
                <a:sysClr val="windowText" lastClr="000000"/>
              </a:solidFill>
              <a:latin typeface="ＭＳ ゴシック" pitchFamily="49" charset="-128"/>
              <a:ea typeface="ＭＳ ゴシック" pitchFamily="49" charset="-128"/>
            </a:rPr>
            <a:t>27</a:t>
          </a:r>
          <a:r>
            <a:rPr kumimoji="1" lang="ja-JP" altLang="en-US" sz="1100">
              <a:solidFill>
                <a:sysClr val="windowText" lastClr="000000"/>
              </a:solidFill>
              <a:latin typeface="ＭＳ ゴシック" pitchFamily="49" charset="-128"/>
              <a:ea typeface="ＭＳ ゴシック" pitchFamily="49" charset="-128"/>
            </a:rPr>
            <a:t>年度より一般会計から赤字補てんの繰入れを行っていたが、給付に見合った適正な賦課をすべく平成</a:t>
          </a:r>
          <a:r>
            <a:rPr kumimoji="1" lang="en-US" altLang="ja-JP" sz="1100">
              <a:solidFill>
                <a:sysClr val="windowText" lastClr="000000"/>
              </a:solidFill>
              <a:latin typeface="ＭＳ ゴシック" pitchFamily="49" charset="-128"/>
              <a:ea typeface="ＭＳ ゴシック" pitchFamily="49" charset="-128"/>
            </a:rPr>
            <a:t>28</a:t>
          </a:r>
          <a:r>
            <a:rPr kumimoji="1" lang="ja-JP" altLang="en-US" sz="1100">
              <a:solidFill>
                <a:sysClr val="windowText" lastClr="000000"/>
              </a:solidFill>
              <a:latin typeface="ＭＳ ゴシック" pitchFamily="49" charset="-128"/>
              <a:ea typeface="ＭＳ ゴシック" pitchFamily="49" charset="-128"/>
            </a:rPr>
            <a:t>年度に保険税改定を行った。また、滞納者への戸別訪問やコールセンター設置などにより保険税（料）収納率の向上に努めた結果、平成</a:t>
          </a:r>
          <a:r>
            <a:rPr kumimoji="1" lang="en-US" altLang="ja-JP" sz="1100">
              <a:solidFill>
                <a:sysClr val="windowText" lastClr="000000"/>
              </a:solidFill>
              <a:latin typeface="ＭＳ ゴシック" pitchFamily="49" charset="-128"/>
              <a:ea typeface="ＭＳ ゴシック" pitchFamily="49" charset="-128"/>
            </a:rPr>
            <a:t>29</a:t>
          </a:r>
          <a:r>
            <a:rPr kumimoji="1" lang="ja-JP" altLang="en-US" sz="1100">
              <a:solidFill>
                <a:sysClr val="windowText" lastClr="000000"/>
              </a:solidFill>
              <a:latin typeface="ＭＳ ゴシック" pitchFamily="49" charset="-128"/>
              <a:ea typeface="ＭＳ ゴシック" pitchFamily="49" charset="-128"/>
            </a:rPr>
            <a:t>年度は一般会計から赤字補てんのための繰入れを実施することなく黒字に転じた。</a:t>
          </a:r>
        </a:p>
        <a:p>
          <a:r>
            <a:rPr kumimoji="1" lang="ja-JP" altLang="en-US" sz="1100">
              <a:solidFill>
                <a:sysClr val="windowText" lastClr="000000"/>
              </a:solidFill>
              <a:latin typeface="ＭＳ ゴシック" pitchFamily="49" charset="-128"/>
              <a:ea typeface="ＭＳ ゴシック" pitchFamily="49" charset="-128"/>
            </a:rPr>
            <a:t>　令和６年度決算は、前年度同様全ての会計において黒字となっており、引き続き健全な財政運営に努める。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55474646</v>
      </c>
      <c r="BO4" s="449"/>
      <c r="BP4" s="449"/>
      <c r="BQ4" s="449"/>
      <c r="BR4" s="449"/>
      <c r="BS4" s="449"/>
      <c r="BT4" s="449"/>
      <c r="BU4" s="450"/>
      <c r="BV4" s="448">
        <v>53731734</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3.8</v>
      </c>
      <c r="CU4" s="589"/>
      <c r="CV4" s="589"/>
      <c r="CW4" s="589"/>
      <c r="CX4" s="589"/>
      <c r="CY4" s="589"/>
      <c r="CZ4" s="589"/>
      <c r="DA4" s="590"/>
      <c r="DB4" s="588">
        <v>2.2000000000000002</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54454319</v>
      </c>
      <c r="BO5" s="420"/>
      <c r="BP5" s="420"/>
      <c r="BQ5" s="420"/>
      <c r="BR5" s="420"/>
      <c r="BS5" s="420"/>
      <c r="BT5" s="420"/>
      <c r="BU5" s="421"/>
      <c r="BV5" s="419">
        <v>53126702</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97.6</v>
      </c>
      <c r="CU5" s="417"/>
      <c r="CV5" s="417"/>
      <c r="CW5" s="417"/>
      <c r="CX5" s="417"/>
      <c r="CY5" s="417"/>
      <c r="CZ5" s="417"/>
      <c r="DA5" s="418"/>
      <c r="DB5" s="416">
        <v>99.6</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1020327</v>
      </c>
      <c r="BO6" s="420"/>
      <c r="BP6" s="420"/>
      <c r="BQ6" s="420"/>
      <c r="BR6" s="420"/>
      <c r="BS6" s="420"/>
      <c r="BT6" s="420"/>
      <c r="BU6" s="421"/>
      <c r="BV6" s="419">
        <v>605032</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98.1</v>
      </c>
      <c r="CU6" s="563"/>
      <c r="CV6" s="563"/>
      <c r="CW6" s="563"/>
      <c r="CX6" s="563"/>
      <c r="CY6" s="563"/>
      <c r="CZ6" s="563"/>
      <c r="DA6" s="564"/>
      <c r="DB6" s="562">
        <v>100.6</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6561</v>
      </c>
      <c r="BO7" s="420"/>
      <c r="BP7" s="420"/>
      <c r="BQ7" s="420"/>
      <c r="BR7" s="420"/>
      <c r="BS7" s="420"/>
      <c r="BT7" s="420"/>
      <c r="BU7" s="421"/>
      <c r="BV7" s="419">
        <v>43017</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26456165</v>
      </c>
      <c r="CU7" s="420"/>
      <c r="CV7" s="420"/>
      <c r="CW7" s="420"/>
      <c r="CX7" s="420"/>
      <c r="CY7" s="420"/>
      <c r="CZ7" s="420"/>
      <c r="DA7" s="421"/>
      <c r="DB7" s="419">
        <v>25763352</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1013766</v>
      </c>
      <c r="BO8" s="420"/>
      <c r="BP8" s="420"/>
      <c r="BQ8" s="420"/>
      <c r="BR8" s="420"/>
      <c r="BS8" s="420"/>
      <c r="BT8" s="420"/>
      <c r="BU8" s="421"/>
      <c r="BV8" s="419">
        <v>562015</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0.69</v>
      </c>
      <c r="CU8" s="523"/>
      <c r="CV8" s="523"/>
      <c r="CW8" s="523"/>
      <c r="CX8" s="523"/>
      <c r="CY8" s="523"/>
      <c r="CZ8" s="523"/>
      <c r="DA8" s="524"/>
      <c r="DB8" s="522">
        <v>0.7</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0"/>
      <c r="L9" s="553" t="s">
        <v>108</v>
      </c>
      <c r="M9" s="554"/>
      <c r="N9" s="554"/>
      <c r="O9" s="554"/>
      <c r="P9" s="554"/>
      <c r="Q9" s="555"/>
      <c r="R9" s="556">
        <v>119367</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451751</v>
      </c>
      <c r="BO9" s="420"/>
      <c r="BP9" s="420"/>
      <c r="BQ9" s="420"/>
      <c r="BR9" s="420"/>
      <c r="BS9" s="420"/>
      <c r="BT9" s="420"/>
      <c r="BU9" s="421"/>
      <c r="BV9" s="419">
        <v>-704188</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9.3000000000000007</v>
      </c>
      <c r="CU9" s="417"/>
      <c r="CV9" s="417"/>
      <c r="CW9" s="417"/>
      <c r="CX9" s="417"/>
      <c r="CY9" s="417"/>
      <c r="CZ9" s="417"/>
      <c r="DA9" s="418"/>
      <c r="DB9" s="416">
        <v>11</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113</v>
      </c>
      <c r="M10" s="376"/>
      <c r="N10" s="376"/>
      <c r="O10" s="376"/>
      <c r="P10" s="376"/>
      <c r="Q10" s="377"/>
      <c r="R10" s="372">
        <v>123217</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85521</v>
      </c>
      <c r="BO10" s="420"/>
      <c r="BP10" s="420"/>
      <c r="BQ10" s="420"/>
      <c r="BR10" s="420"/>
      <c r="BS10" s="420"/>
      <c r="BT10" s="420"/>
      <c r="BU10" s="421"/>
      <c r="BV10" s="419">
        <v>137099</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45222</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115687</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112176</v>
      </c>
      <c r="S13" s="507"/>
      <c r="T13" s="507"/>
      <c r="U13" s="507"/>
      <c r="V13" s="508"/>
      <c r="W13" s="509" t="s">
        <v>131</v>
      </c>
      <c r="X13" s="405"/>
      <c r="Y13" s="405"/>
      <c r="Z13" s="405"/>
      <c r="AA13" s="405"/>
      <c r="AB13" s="406"/>
      <c r="AC13" s="372">
        <v>118</v>
      </c>
      <c r="AD13" s="373"/>
      <c r="AE13" s="373"/>
      <c r="AF13" s="373"/>
      <c r="AG13" s="374"/>
      <c r="AH13" s="372">
        <v>119</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537272</v>
      </c>
      <c r="BO13" s="420"/>
      <c r="BP13" s="420"/>
      <c r="BQ13" s="420"/>
      <c r="BR13" s="420"/>
      <c r="BS13" s="420"/>
      <c r="BT13" s="420"/>
      <c r="BU13" s="421"/>
      <c r="BV13" s="419">
        <v>-521867</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2.6</v>
      </c>
      <c r="CU13" s="417"/>
      <c r="CV13" s="417"/>
      <c r="CW13" s="417"/>
      <c r="CX13" s="417"/>
      <c r="CY13" s="417"/>
      <c r="CZ13" s="417"/>
      <c r="DA13" s="418"/>
      <c r="DB13" s="416">
        <v>4.0999999999999996</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116376</v>
      </c>
      <c r="S14" s="507"/>
      <c r="T14" s="507"/>
      <c r="U14" s="507"/>
      <c r="V14" s="508"/>
      <c r="W14" s="510"/>
      <c r="X14" s="408"/>
      <c r="Y14" s="408"/>
      <c r="Z14" s="408"/>
      <c r="AA14" s="408"/>
      <c r="AB14" s="409"/>
      <c r="AC14" s="499">
        <v>0.2</v>
      </c>
      <c r="AD14" s="500"/>
      <c r="AE14" s="500"/>
      <c r="AF14" s="500"/>
      <c r="AG14" s="501"/>
      <c r="AH14" s="499">
        <v>0.2</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113176</v>
      </c>
      <c r="S15" s="507"/>
      <c r="T15" s="507"/>
      <c r="U15" s="507"/>
      <c r="V15" s="508"/>
      <c r="W15" s="509" t="s">
        <v>137</v>
      </c>
      <c r="X15" s="405"/>
      <c r="Y15" s="405"/>
      <c r="Z15" s="405"/>
      <c r="AA15" s="405"/>
      <c r="AB15" s="406"/>
      <c r="AC15" s="372">
        <v>14499</v>
      </c>
      <c r="AD15" s="373"/>
      <c r="AE15" s="373"/>
      <c r="AF15" s="373"/>
      <c r="AG15" s="374"/>
      <c r="AH15" s="372">
        <v>15356</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15006967</v>
      </c>
      <c r="BO15" s="449"/>
      <c r="BP15" s="449"/>
      <c r="BQ15" s="449"/>
      <c r="BR15" s="449"/>
      <c r="BS15" s="449"/>
      <c r="BT15" s="449"/>
      <c r="BU15" s="450"/>
      <c r="BV15" s="448">
        <v>14954111</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29.4</v>
      </c>
      <c r="AD16" s="500"/>
      <c r="AE16" s="500"/>
      <c r="AF16" s="500"/>
      <c r="AG16" s="501"/>
      <c r="AH16" s="499">
        <v>31.2</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22301628</v>
      </c>
      <c r="BO16" s="420"/>
      <c r="BP16" s="420"/>
      <c r="BQ16" s="420"/>
      <c r="BR16" s="420"/>
      <c r="BS16" s="420"/>
      <c r="BT16" s="420"/>
      <c r="BU16" s="421"/>
      <c r="BV16" s="419">
        <v>21504348</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34701</v>
      </c>
      <c r="AD17" s="373"/>
      <c r="AE17" s="373"/>
      <c r="AF17" s="373"/>
      <c r="AG17" s="374"/>
      <c r="AH17" s="372">
        <v>33820</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19030869</v>
      </c>
      <c r="BO17" s="420"/>
      <c r="BP17" s="420"/>
      <c r="BQ17" s="420"/>
      <c r="BR17" s="420"/>
      <c r="BS17" s="420"/>
      <c r="BT17" s="420"/>
      <c r="BU17" s="421"/>
      <c r="BV17" s="419">
        <v>18954124</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18.27</v>
      </c>
      <c r="M18" s="472"/>
      <c r="N18" s="472"/>
      <c r="O18" s="472"/>
      <c r="P18" s="472"/>
      <c r="Q18" s="472"/>
      <c r="R18" s="473"/>
      <c r="S18" s="473"/>
      <c r="T18" s="473"/>
      <c r="U18" s="473"/>
      <c r="V18" s="474"/>
      <c r="W18" s="490"/>
      <c r="X18" s="491"/>
      <c r="Y18" s="491"/>
      <c r="Z18" s="491"/>
      <c r="AA18" s="491"/>
      <c r="AB18" s="515"/>
      <c r="AC18" s="389">
        <v>70.400000000000006</v>
      </c>
      <c r="AD18" s="390"/>
      <c r="AE18" s="390"/>
      <c r="AF18" s="390"/>
      <c r="AG18" s="475"/>
      <c r="AH18" s="389">
        <v>68.599999999999994</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26725027</v>
      </c>
      <c r="BO18" s="420"/>
      <c r="BP18" s="420"/>
      <c r="BQ18" s="420"/>
      <c r="BR18" s="420"/>
      <c r="BS18" s="420"/>
      <c r="BT18" s="420"/>
      <c r="BU18" s="421"/>
      <c r="BV18" s="419">
        <v>26089034</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6533</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35742022</v>
      </c>
      <c r="BO19" s="420"/>
      <c r="BP19" s="420"/>
      <c r="BQ19" s="420"/>
      <c r="BR19" s="420"/>
      <c r="BS19" s="420"/>
      <c r="BT19" s="420"/>
      <c r="BU19" s="421"/>
      <c r="BV19" s="419">
        <v>34716454</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52686</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30644043</v>
      </c>
      <c r="BO22" s="449"/>
      <c r="BP22" s="449"/>
      <c r="BQ22" s="449"/>
      <c r="BR22" s="449"/>
      <c r="BS22" s="449"/>
      <c r="BT22" s="449"/>
      <c r="BU22" s="450"/>
      <c r="BV22" s="448">
        <v>31474913</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28199377</v>
      </c>
      <c r="BO23" s="420"/>
      <c r="BP23" s="420"/>
      <c r="BQ23" s="420"/>
      <c r="BR23" s="420"/>
      <c r="BS23" s="420"/>
      <c r="BT23" s="420"/>
      <c r="BU23" s="421"/>
      <c r="BV23" s="419">
        <v>28637391</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9500</v>
      </c>
      <c r="R24" s="373"/>
      <c r="S24" s="373"/>
      <c r="T24" s="373"/>
      <c r="U24" s="373"/>
      <c r="V24" s="374"/>
      <c r="W24" s="462"/>
      <c r="X24" s="399"/>
      <c r="Y24" s="400"/>
      <c r="Z24" s="375" t="s">
        <v>162</v>
      </c>
      <c r="AA24" s="376"/>
      <c r="AB24" s="376"/>
      <c r="AC24" s="376"/>
      <c r="AD24" s="376"/>
      <c r="AE24" s="376"/>
      <c r="AF24" s="376"/>
      <c r="AG24" s="377"/>
      <c r="AH24" s="372">
        <v>529</v>
      </c>
      <c r="AI24" s="373"/>
      <c r="AJ24" s="373"/>
      <c r="AK24" s="373"/>
      <c r="AL24" s="374"/>
      <c r="AM24" s="372">
        <v>1617153</v>
      </c>
      <c r="AN24" s="373"/>
      <c r="AO24" s="373"/>
      <c r="AP24" s="373"/>
      <c r="AQ24" s="373"/>
      <c r="AR24" s="374"/>
      <c r="AS24" s="372">
        <v>3057</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16504618</v>
      </c>
      <c r="BO24" s="420"/>
      <c r="BP24" s="420"/>
      <c r="BQ24" s="420"/>
      <c r="BR24" s="420"/>
      <c r="BS24" s="420"/>
      <c r="BT24" s="420"/>
      <c r="BU24" s="421"/>
      <c r="BV24" s="419">
        <v>15822226</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1</v>
      </c>
      <c r="M25" s="373"/>
      <c r="N25" s="373"/>
      <c r="O25" s="373"/>
      <c r="P25" s="374"/>
      <c r="Q25" s="372">
        <v>8200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19706073</v>
      </c>
      <c r="BO25" s="449"/>
      <c r="BP25" s="449"/>
      <c r="BQ25" s="449"/>
      <c r="BR25" s="449"/>
      <c r="BS25" s="449"/>
      <c r="BT25" s="449"/>
      <c r="BU25" s="450"/>
      <c r="BV25" s="448">
        <v>16066756</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7400</v>
      </c>
      <c r="R26" s="373"/>
      <c r="S26" s="373"/>
      <c r="T26" s="373"/>
      <c r="U26" s="373"/>
      <c r="V26" s="374"/>
      <c r="W26" s="462"/>
      <c r="X26" s="399"/>
      <c r="Y26" s="400"/>
      <c r="Z26" s="375" t="s">
        <v>168</v>
      </c>
      <c r="AA26" s="430"/>
      <c r="AB26" s="430"/>
      <c r="AC26" s="430"/>
      <c r="AD26" s="430"/>
      <c r="AE26" s="430"/>
      <c r="AF26" s="430"/>
      <c r="AG26" s="431"/>
      <c r="AH26" s="372">
        <v>9</v>
      </c>
      <c r="AI26" s="373"/>
      <c r="AJ26" s="373"/>
      <c r="AK26" s="373"/>
      <c r="AL26" s="374"/>
      <c r="AM26" s="372">
        <v>27189</v>
      </c>
      <c r="AN26" s="373"/>
      <c r="AO26" s="373"/>
      <c r="AP26" s="373"/>
      <c r="AQ26" s="373"/>
      <c r="AR26" s="374"/>
      <c r="AS26" s="372">
        <v>3021</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6600</v>
      </c>
      <c r="R27" s="373"/>
      <c r="S27" s="373"/>
      <c r="T27" s="373"/>
      <c r="U27" s="373"/>
      <c r="V27" s="374"/>
      <c r="W27" s="462"/>
      <c r="X27" s="399"/>
      <c r="Y27" s="400"/>
      <c r="Z27" s="375" t="s">
        <v>171</v>
      </c>
      <c r="AA27" s="376"/>
      <c r="AB27" s="376"/>
      <c r="AC27" s="376"/>
      <c r="AD27" s="376"/>
      <c r="AE27" s="376"/>
      <c r="AF27" s="376"/>
      <c r="AG27" s="377"/>
      <c r="AH27" s="372">
        <v>23</v>
      </c>
      <c r="AI27" s="373"/>
      <c r="AJ27" s="373"/>
      <c r="AK27" s="373"/>
      <c r="AL27" s="374"/>
      <c r="AM27" s="372">
        <v>87888</v>
      </c>
      <c r="AN27" s="373"/>
      <c r="AO27" s="373"/>
      <c r="AP27" s="373"/>
      <c r="AQ27" s="373"/>
      <c r="AR27" s="374"/>
      <c r="AS27" s="372">
        <v>3821</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v>314785</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6200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5185744</v>
      </c>
      <c r="BO28" s="449"/>
      <c r="BP28" s="449"/>
      <c r="BQ28" s="449"/>
      <c r="BR28" s="449"/>
      <c r="BS28" s="449"/>
      <c r="BT28" s="449"/>
      <c r="BU28" s="450"/>
      <c r="BV28" s="448">
        <v>5100223</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176</v>
      </c>
      <c r="F29" s="376"/>
      <c r="G29" s="376"/>
      <c r="H29" s="376"/>
      <c r="I29" s="376"/>
      <c r="J29" s="376"/>
      <c r="K29" s="377"/>
      <c r="L29" s="372">
        <v>15</v>
      </c>
      <c r="M29" s="373"/>
      <c r="N29" s="373"/>
      <c r="O29" s="373"/>
      <c r="P29" s="374"/>
      <c r="Q29" s="372">
        <v>5900</v>
      </c>
      <c r="R29" s="373"/>
      <c r="S29" s="373"/>
      <c r="T29" s="373"/>
      <c r="U29" s="373"/>
      <c r="V29" s="374"/>
      <c r="W29" s="463"/>
      <c r="X29" s="464"/>
      <c r="Y29" s="465"/>
      <c r="Z29" s="375" t="s">
        <v>177</v>
      </c>
      <c r="AA29" s="376"/>
      <c r="AB29" s="376"/>
      <c r="AC29" s="376"/>
      <c r="AD29" s="376"/>
      <c r="AE29" s="376"/>
      <c r="AF29" s="376"/>
      <c r="AG29" s="377"/>
      <c r="AH29" s="372">
        <v>552</v>
      </c>
      <c r="AI29" s="373"/>
      <c r="AJ29" s="373"/>
      <c r="AK29" s="373"/>
      <c r="AL29" s="374"/>
      <c r="AM29" s="372">
        <v>1705041</v>
      </c>
      <c r="AN29" s="373"/>
      <c r="AO29" s="373"/>
      <c r="AP29" s="373"/>
      <c r="AQ29" s="373"/>
      <c r="AR29" s="374"/>
      <c r="AS29" s="372">
        <v>3089</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258887</v>
      </c>
      <c r="BO29" s="420"/>
      <c r="BP29" s="420"/>
      <c r="BQ29" s="420"/>
      <c r="BR29" s="420"/>
      <c r="BS29" s="420"/>
      <c r="BT29" s="420"/>
      <c r="BU29" s="421"/>
      <c r="BV29" s="419">
        <v>142284</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96.5</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16040739</v>
      </c>
      <c r="BO30" s="454"/>
      <c r="BP30" s="454"/>
      <c r="BQ30" s="454"/>
      <c r="BR30" s="454"/>
      <c r="BS30" s="454"/>
      <c r="BT30" s="454"/>
      <c r="BU30" s="455"/>
      <c r="BV30" s="453">
        <v>15407186</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5</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9</v>
      </c>
      <c r="AN34" s="367"/>
      <c r="AO34" s="368" t="str">
        <f>IF('各会計、関係団体の財政状況及び健全化判断比率'!B32="","",'各会計、関係団体の財政状況及び健全化判断比率'!B32)</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11</v>
      </c>
      <c r="BX34" s="367"/>
      <c r="BY34" s="368" t="str">
        <f>IF('各会計、関係団体の財政状況及び健全化判断比率'!B68="","",'各会計、関係団体の財政状況及び健全化判断比率'!B68)</f>
        <v>東大阪都市清掃施設組合</v>
      </c>
      <c r="BZ34" s="368"/>
      <c r="CA34" s="368"/>
      <c r="CB34" s="368"/>
      <c r="CC34" s="368"/>
      <c r="CD34" s="368"/>
      <c r="CE34" s="368"/>
      <c r="CF34" s="368"/>
      <c r="CG34" s="368"/>
      <c r="CH34" s="368"/>
      <c r="CI34" s="368"/>
      <c r="CJ34" s="368"/>
      <c r="CK34" s="368"/>
      <c r="CL34" s="368"/>
      <c r="CM34" s="368"/>
      <c r="CN34" s="169"/>
      <c r="CO34" s="367">
        <f>IF(CQ34="","",MAX(C34:D43,U34:V43,AM34:AN43,BE34:BF43,BW34:BX43)+1)</f>
        <v>20</v>
      </c>
      <c r="CP34" s="367"/>
      <c r="CQ34" s="368" t="str">
        <f>IF('各会計、関係団体の財政状況及び健全化判断比率'!BS7="","",'各会計、関係団体の財政状況及び健全化判断比率'!BS7)</f>
        <v>株式会社コーミン</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f>IF(E35="","",C34+1)</f>
        <v>2</v>
      </c>
      <c r="D35" s="367"/>
      <c r="E35" s="368" t="str">
        <f>IF('各会計、関係団体の財政状況及び健全化判断比率'!B8="","",'各会計、関係団体の財政状況及び健全化判断比率'!B8)</f>
        <v>火災共済事業特別会計</v>
      </c>
      <c r="F35" s="368"/>
      <c r="G35" s="368"/>
      <c r="H35" s="368"/>
      <c r="I35" s="368"/>
      <c r="J35" s="368"/>
      <c r="K35" s="368"/>
      <c r="L35" s="368"/>
      <c r="M35" s="368"/>
      <c r="N35" s="368"/>
      <c r="O35" s="368"/>
      <c r="P35" s="368"/>
      <c r="Q35" s="368"/>
      <c r="R35" s="368"/>
      <c r="S35" s="368"/>
      <c r="T35" s="169"/>
      <c r="U35" s="367">
        <f>IF(W35="","",U34+1)</f>
        <v>6</v>
      </c>
      <c r="V35" s="367"/>
      <c r="W35" s="368" t="str">
        <f>IF('各会計、関係団体の財政状況及び健全化判断比率'!B29="","",'各会計、関係団体の財政状況及び健全化判断比率'!B29)</f>
        <v>交通災害共済事業特別会計</v>
      </c>
      <c r="X35" s="368"/>
      <c r="Y35" s="368"/>
      <c r="Z35" s="368"/>
      <c r="AA35" s="368"/>
      <c r="AB35" s="368"/>
      <c r="AC35" s="368"/>
      <c r="AD35" s="368"/>
      <c r="AE35" s="368"/>
      <c r="AF35" s="368"/>
      <c r="AG35" s="368"/>
      <c r="AH35" s="368"/>
      <c r="AI35" s="368"/>
      <c r="AJ35" s="368"/>
      <c r="AK35" s="368"/>
      <c r="AL35" s="169"/>
      <c r="AM35" s="367">
        <f t="shared" ref="AM35:AM43" si="0">IF(AO35="","",AM34+1)</f>
        <v>10</v>
      </c>
      <c r="AN35" s="367"/>
      <c r="AO35" s="368" t="str">
        <f>IF('各会計、関係団体の財政状況及び健全化判断比率'!B33="","",'各会計、関係団体の財政状況及び健全化判断比率'!B33)</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12</v>
      </c>
      <c r="BX35" s="367"/>
      <c r="BY35" s="368" t="str">
        <f>IF('各会計、関係団体の財政状況及び健全化判断比率'!B69="","",'各会計、関係団体の財政状況及び健全化判断比率'!B69)</f>
        <v>淀川左岸水防事務組合</v>
      </c>
      <c r="BZ35" s="368"/>
      <c r="CA35" s="368"/>
      <c r="CB35" s="368"/>
      <c r="CC35" s="368"/>
      <c r="CD35" s="368"/>
      <c r="CE35" s="368"/>
      <c r="CF35" s="368"/>
      <c r="CG35" s="368"/>
      <c r="CH35" s="368"/>
      <c r="CI35" s="368"/>
      <c r="CJ35" s="368"/>
      <c r="CK35" s="368"/>
      <c r="CL35" s="368"/>
      <c r="CM35" s="368"/>
      <c r="CN35" s="169"/>
      <c r="CO35" s="367">
        <f t="shared" ref="CO35:CO43" si="3">IF(CQ35="","",CO34+1)</f>
        <v>21</v>
      </c>
      <c r="CP35" s="367"/>
      <c r="CQ35" s="368" t="str">
        <f>IF('各会計、関係団体の財政状況及び健全化判断比率'!BS8="","",'各会計、関係団体の財政状況及び健全化判断比率'!BS8)</f>
        <v>東心株式会社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f>IF(E36="","",C35+1)</f>
        <v>3</v>
      </c>
      <c r="D36" s="367"/>
      <c r="E36" s="368" t="str">
        <f>IF('各会計、関係団体の財政状況及び健全化判断比率'!B9="","",'各会計、関係団体の財政状況及び健全化判断比率'!B9)</f>
        <v>２駅周辺整備事業特別会計</v>
      </c>
      <c r="F36" s="368"/>
      <c r="G36" s="368"/>
      <c r="H36" s="368"/>
      <c r="I36" s="368"/>
      <c r="J36" s="368"/>
      <c r="K36" s="368"/>
      <c r="L36" s="368"/>
      <c r="M36" s="368"/>
      <c r="N36" s="368"/>
      <c r="O36" s="368"/>
      <c r="P36" s="368"/>
      <c r="Q36" s="368"/>
      <c r="R36" s="368"/>
      <c r="S36" s="368"/>
      <c r="T36" s="169"/>
      <c r="U36" s="367">
        <f t="shared" ref="U36:U43" si="4">IF(W36="","",U35+1)</f>
        <v>7</v>
      </c>
      <c r="V36" s="367"/>
      <c r="W36" s="368" t="str">
        <f>IF('各会計、関係団体の財政状況及び健全化判断比率'!B30="","",'各会計、関係団体の財政状況及び健全化判断比率'!B30)</f>
        <v>介護保険特別会計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13</v>
      </c>
      <c r="BX36" s="367"/>
      <c r="BY36" s="368" t="str">
        <f>IF('各会計、関係団体の財政状況及び健全化判断比率'!B70="","",'各会計、関係団体の財政状況及び健全化判断比率'!B70)</f>
        <v>飯盛霊園組合（一般会計）</v>
      </c>
      <c r="BZ36" s="368"/>
      <c r="CA36" s="368"/>
      <c r="CB36" s="368"/>
      <c r="CC36" s="368"/>
      <c r="CD36" s="368"/>
      <c r="CE36" s="368"/>
      <c r="CF36" s="368"/>
      <c r="CG36" s="368"/>
      <c r="CH36" s="368"/>
      <c r="CI36" s="368"/>
      <c r="CJ36" s="368"/>
      <c r="CK36" s="368"/>
      <c r="CL36" s="368"/>
      <c r="CM36" s="368"/>
      <c r="CN36" s="169"/>
      <c r="CO36" s="367">
        <f t="shared" si="3"/>
        <v>22</v>
      </c>
      <c r="CP36" s="367"/>
      <c r="CQ36" s="368" t="str">
        <f>IF('各会計、関係団体の財政状況及び健全化判断比率'!BS9="","",'各会計、関係団体の財政状況及び健全化判断比率'!BS9)</f>
        <v>大東市再開発ビル株式会社</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f>IF(E37="","",C36+1)</f>
        <v>4</v>
      </c>
      <c r="D37" s="367"/>
      <c r="E37" s="368" t="str">
        <f>IF('各会計、関係団体の財政状況及び健全化判断比率'!B10="","",'各会計、関係団体の財政状況及び健全化判断比率'!B10)</f>
        <v>移管市営住宅事業特別会計</v>
      </c>
      <c r="F37" s="368"/>
      <c r="G37" s="368"/>
      <c r="H37" s="368"/>
      <c r="I37" s="368"/>
      <c r="J37" s="368"/>
      <c r="K37" s="368"/>
      <c r="L37" s="368"/>
      <c r="M37" s="368"/>
      <c r="N37" s="368"/>
      <c r="O37" s="368"/>
      <c r="P37" s="368"/>
      <c r="Q37" s="368"/>
      <c r="R37" s="368"/>
      <c r="S37" s="368"/>
      <c r="T37" s="169"/>
      <c r="U37" s="367">
        <f t="shared" si="4"/>
        <v>8</v>
      </c>
      <c r="V37" s="367"/>
      <c r="W37" s="368" t="str">
        <f>IF('各会計、関係団体の財政状況及び健全化判断比率'!B31="","",'各会計、関係団体の財政状況及び健全化判断比率'!B31)</f>
        <v>後期高齢者医療保険特別会計</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14</v>
      </c>
      <c r="BX37" s="367"/>
      <c r="BY37" s="368" t="str">
        <f>IF('各会計、関係団体の財政状況及び健全化判断比率'!B71="","",'各会計、関係団体の財政状況及び健全化判断比率'!B71)</f>
        <v>飯盛霊園組合（霊園事業特別会計）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15</v>
      </c>
      <c r="BX38" s="367"/>
      <c r="BY38" s="368" t="str">
        <f>IF('各会計、関係団体の財政状況及び健全化判断比率'!B72="","",'各会計、関係団体の財政状況及び健全化判断比率'!B72)</f>
        <v>大東四條畷消防組合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16</v>
      </c>
      <c r="BX39" s="367"/>
      <c r="BY39" s="368" t="str">
        <f>IF('各会計、関係団体の財政状況及び健全化判断比率'!B73="","",'各会計、関係団体の財政状況及び健全化判断比率'!B73)</f>
        <v>大阪府後期高齢者医療広域連合（一般会計）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17</v>
      </c>
      <c r="BX40" s="367"/>
      <c r="BY40" s="368" t="str">
        <f>IF('各会計、関係団体の財政状況及び健全化判断比率'!B74="","",'各会計、関係団体の財政状況及び健全化判断比率'!B74)</f>
        <v>大阪府後期高齢者医療広域連合（後期高齢者医療特別会計）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18</v>
      </c>
      <c r="BX41" s="367"/>
      <c r="BY41" s="368" t="str">
        <f>IF('各会計、関係団体の財政状況及び健全化判断比率'!B75="","",'各会計、関係団体の財政状況及び健全化判断比率'!B75)</f>
        <v>大阪広域水道企業団（水道事業会計）</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f t="shared" si="2"/>
        <v>19</v>
      </c>
      <c r="BX42" s="367"/>
      <c r="BY42" s="368" t="str">
        <f>IF('各会計、関係団体の財政状況及び健全化判断比率'!B76="","",'各会計、関係団体の財政状況及び健全化判断比率'!B76)</f>
        <v>大阪広域水道企業団（工業用水道事業会計）</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V1Wd+vE4lHxkjjC0WmUj5T3L6+4Q5Ao65OdBk4FvxSK8GXISloWf7yW7okYotrr5sKfoYWEDatTZLzb0PVIbBA==" saltValue="KEc8VN1UHW9QTH+A3JwQO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2">
      <c r="A34" s="22"/>
      <c r="B34" s="31"/>
      <c r="C34" s="1151" t="s">
        <v>535</v>
      </c>
      <c r="D34" s="1151"/>
      <c r="E34" s="1152"/>
      <c r="F34" s="32">
        <v>11.74</v>
      </c>
      <c r="G34" s="33">
        <v>10.38</v>
      </c>
      <c r="H34" s="33">
        <v>10.37</v>
      </c>
      <c r="I34" s="33">
        <v>10.59</v>
      </c>
      <c r="J34" s="34">
        <v>9.2799999999999994</v>
      </c>
      <c r="K34" s="22"/>
      <c r="L34" s="22"/>
      <c r="M34" s="22"/>
      <c r="N34" s="22"/>
      <c r="O34" s="22"/>
      <c r="P34" s="22"/>
    </row>
    <row r="35" spans="1:16" ht="39" customHeight="1" x14ac:dyDescent="0.2">
      <c r="A35" s="22"/>
      <c r="B35" s="35"/>
      <c r="C35" s="1145" t="s">
        <v>536</v>
      </c>
      <c r="D35" s="1146"/>
      <c r="E35" s="1147"/>
      <c r="F35" s="36">
        <v>4.3899999999999997</v>
      </c>
      <c r="G35" s="37">
        <v>5.53</v>
      </c>
      <c r="H35" s="37">
        <v>5.01</v>
      </c>
      <c r="I35" s="37">
        <v>1.52</v>
      </c>
      <c r="J35" s="38">
        <v>3.03</v>
      </c>
      <c r="K35" s="22"/>
      <c r="L35" s="22"/>
      <c r="M35" s="22"/>
      <c r="N35" s="22"/>
      <c r="O35" s="22"/>
      <c r="P35" s="22"/>
    </row>
    <row r="36" spans="1:16" ht="39" customHeight="1" x14ac:dyDescent="0.2">
      <c r="A36" s="22"/>
      <c r="B36" s="35"/>
      <c r="C36" s="1145" t="s">
        <v>537</v>
      </c>
      <c r="D36" s="1146"/>
      <c r="E36" s="1147"/>
      <c r="F36" s="36">
        <v>3.2</v>
      </c>
      <c r="G36" s="37">
        <v>3.2</v>
      </c>
      <c r="H36" s="37">
        <v>3.41</v>
      </c>
      <c r="I36" s="37">
        <v>3.24</v>
      </c>
      <c r="J36" s="38">
        <v>2.86</v>
      </c>
      <c r="K36" s="22"/>
      <c r="L36" s="22"/>
      <c r="M36" s="22"/>
      <c r="N36" s="22"/>
      <c r="O36" s="22"/>
      <c r="P36" s="22"/>
    </row>
    <row r="37" spans="1:16" ht="39" customHeight="1" x14ac:dyDescent="0.2">
      <c r="A37" s="22"/>
      <c r="B37" s="35"/>
      <c r="C37" s="1145" t="s">
        <v>538</v>
      </c>
      <c r="D37" s="1146"/>
      <c r="E37" s="1147"/>
      <c r="F37" s="36" t="s">
        <v>490</v>
      </c>
      <c r="G37" s="37" t="s">
        <v>490</v>
      </c>
      <c r="H37" s="37" t="s">
        <v>490</v>
      </c>
      <c r="I37" s="37">
        <v>0.65</v>
      </c>
      <c r="J37" s="38">
        <v>0.78</v>
      </c>
      <c r="K37" s="22"/>
      <c r="L37" s="22"/>
      <c r="M37" s="22"/>
      <c r="N37" s="22"/>
      <c r="O37" s="22"/>
      <c r="P37" s="22"/>
    </row>
    <row r="38" spans="1:16" ht="39" customHeight="1" x14ac:dyDescent="0.2">
      <c r="A38" s="22"/>
      <c r="B38" s="35"/>
      <c r="C38" s="1145" t="s">
        <v>539</v>
      </c>
      <c r="D38" s="1146"/>
      <c r="E38" s="1147"/>
      <c r="F38" s="36">
        <v>1.1399999999999999</v>
      </c>
      <c r="G38" s="37">
        <v>0.62</v>
      </c>
      <c r="H38" s="37">
        <v>0.34</v>
      </c>
      <c r="I38" s="37">
        <v>0.19</v>
      </c>
      <c r="J38" s="38">
        <v>0.2</v>
      </c>
      <c r="K38" s="22"/>
      <c r="L38" s="22"/>
      <c r="M38" s="22"/>
      <c r="N38" s="22"/>
      <c r="O38" s="22"/>
      <c r="P38" s="22"/>
    </row>
    <row r="39" spans="1:16" ht="39" customHeight="1" x14ac:dyDescent="0.2">
      <c r="A39" s="22"/>
      <c r="B39" s="35"/>
      <c r="C39" s="1145" t="s">
        <v>540</v>
      </c>
      <c r="D39" s="1146"/>
      <c r="E39" s="1147"/>
      <c r="F39" s="36">
        <v>3.14</v>
      </c>
      <c r="G39" s="37">
        <v>2.91</v>
      </c>
      <c r="H39" s="37">
        <v>2.5099999999999998</v>
      </c>
      <c r="I39" s="37">
        <v>0.09</v>
      </c>
      <c r="J39" s="38">
        <v>0.15</v>
      </c>
      <c r="K39" s="22"/>
      <c r="L39" s="22"/>
      <c r="M39" s="22"/>
      <c r="N39" s="22"/>
      <c r="O39" s="22"/>
      <c r="P39" s="22"/>
    </row>
    <row r="40" spans="1:16" ht="39" customHeight="1" x14ac:dyDescent="0.2">
      <c r="A40" s="22"/>
      <c r="B40" s="35"/>
      <c r="C40" s="1145" t="s">
        <v>541</v>
      </c>
      <c r="D40" s="1146"/>
      <c r="E40" s="1147"/>
      <c r="F40" s="36">
        <v>0.09</v>
      </c>
      <c r="G40" s="37">
        <v>0.09</v>
      </c>
      <c r="H40" s="37">
        <v>0.28000000000000003</v>
      </c>
      <c r="I40" s="37">
        <v>0.14000000000000001</v>
      </c>
      <c r="J40" s="38">
        <v>0.14000000000000001</v>
      </c>
      <c r="K40" s="22"/>
      <c r="L40" s="22"/>
      <c r="M40" s="22"/>
      <c r="N40" s="22"/>
      <c r="O40" s="22"/>
      <c r="P40" s="22"/>
    </row>
    <row r="41" spans="1:16" ht="39" customHeight="1" x14ac:dyDescent="0.2">
      <c r="A41" s="22"/>
      <c r="B41" s="35"/>
      <c r="C41" s="1145" t="s">
        <v>542</v>
      </c>
      <c r="D41" s="1146"/>
      <c r="E41" s="1147"/>
      <c r="F41" s="36">
        <v>0</v>
      </c>
      <c r="G41" s="37">
        <v>0.01</v>
      </c>
      <c r="H41" s="37">
        <v>0.01</v>
      </c>
      <c r="I41" s="37">
        <v>0.01</v>
      </c>
      <c r="J41" s="38">
        <v>0</v>
      </c>
      <c r="K41" s="22"/>
      <c r="L41" s="22"/>
      <c r="M41" s="22"/>
      <c r="N41" s="22"/>
      <c r="O41" s="22"/>
      <c r="P41" s="22"/>
    </row>
    <row r="42" spans="1:16" ht="39" customHeight="1" x14ac:dyDescent="0.2">
      <c r="A42" s="22"/>
      <c r="B42" s="39"/>
      <c r="C42" s="1145" t="s">
        <v>543</v>
      </c>
      <c r="D42" s="1146"/>
      <c r="E42" s="1147"/>
      <c r="F42" s="36" t="s">
        <v>490</v>
      </c>
      <c r="G42" s="37" t="s">
        <v>490</v>
      </c>
      <c r="H42" s="37" t="s">
        <v>490</v>
      </c>
      <c r="I42" s="37" t="s">
        <v>490</v>
      </c>
      <c r="J42" s="38" t="s">
        <v>490</v>
      </c>
      <c r="K42" s="22"/>
      <c r="L42" s="22"/>
      <c r="M42" s="22"/>
      <c r="N42" s="22"/>
      <c r="O42" s="22"/>
      <c r="P42" s="22"/>
    </row>
    <row r="43" spans="1:16" ht="39" customHeight="1" thickBot="1" x14ac:dyDescent="0.25">
      <c r="A43" s="22"/>
      <c r="B43" s="40"/>
      <c r="C43" s="1148" t="s">
        <v>544</v>
      </c>
      <c r="D43" s="1149"/>
      <c r="E43" s="1150"/>
      <c r="F43" s="41">
        <v>0.01</v>
      </c>
      <c r="G43" s="42">
        <v>0.01</v>
      </c>
      <c r="H43" s="42">
        <v>0</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ukGo0qnknLY0DYvO87ZyMrav2K2ai3U3viogPf9PirmJ0hwHROzxjkVLoEq1EMsntb4QwvSTmZuph7tHc5g5Mw==" saltValue="yE8I25ispDAo9+XJbgvlK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3807</v>
      </c>
      <c r="L45" s="60">
        <v>3913</v>
      </c>
      <c r="M45" s="60">
        <v>3781</v>
      </c>
      <c r="N45" s="60">
        <v>3765</v>
      </c>
      <c r="O45" s="61">
        <v>3320</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490</v>
      </c>
      <c r="L46" s="64" t="s">
        <v>490</v>
      </c>
      <c r="M46" s="64" t="s">
        <v>490</v>
      </c>
      <c r="N46" s="64" t="s">
        <v>490</v>
      </c>
      <c r="O46" s="65" t="s">
        <v>490</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490</v>
      </c>
      <c r="L47" s="64" t="s">
        <v>490</v>
      </c>
      <c r="M47" s="64" t="s">
        <v>490</v>
      </c>
      <c r="N47" s="64" t="s">
        <v>490</v>
      </c>
      <c r="O47" s="65" t="s">
        <v>490</v>
      </c>
      <c r="P47" s="48"/>
      <c r="Q47" s="48"/>
      <c r="R47" s="48"/>
      <c r="S47" s="48"/>
      <c r="T47" s="48"/>
      <c r="U47" s="48"/>
    </row>
    <row r="48" spans="1:21" ht="30.75" customHeight="1" x14ac:dyDescent="0.2">
      <c r="A48" s="48"/>
      <c r="B48" s="1178"/>
      <c r="C48" s="1179"/>
      <c r="D48" s="62"/>
      <c r="E48" s="1155" t="s">
        <v>13</v>
      </c>
      <c r="F48" s="1155"/>
      <c r="G48" s="1155"/>
      <c r="H48" s="1155"/>
      <c r="I48" s="1155"/>
      <c r="J48" s="1156"/>
      <c r="K48" s="63">
        <v>1581</v>
      </c>
      <c r="L48" s="64">
        <v>2010</v>
      </c>
      <c r="M48" s="64">
        <v>1470</v>
      </c>
      <c r="N48" s="64">
        <v>1439</v>
      </c>
      <c r="O48" s="65">
        <v>1414</v>
      </c>
      <c r="P48" s="48"/>
      <c r="Q48" s="48"/>
      <c r="R48" s="48"/>
      <c r="S48" s="48"/>
      <c r="T48" s="48"/>
      <c r="U48" s="48"/>
    </row>
    <row r="49" spans="1:21" ht="30.75" customHeight="1" x14ac:dyDescent="0.2">
      <c r="A49" s="48"/>
      <c r="B49" s="1178"/>
      <c r="C49" s="1179"/>
      <c r="D49" s="62"/>
      <c r="E49" s="1155" t="s">
        <v>14</v>
      </c>
      <c r="F49" s="1155"/>
      <c r="G49" s="1155"/>
      <c r="H49" s="1155"/>
      <c r="I49" s="1155"/>
      <c r="J49" s="1156"/>
      <c r="K49" s="63">
        <v>217</v>
      </c>
      <c r="L49" s="64">
        <v>214</v>
      </c>
      <c r="M49" s="64">
        <v>195</v>
      </c>
      <c r="N49" s="64">
        <v>190</v>
      </c>
      <c r="O49" s="65">
        <v>172</v>
      </c>
      <c r="P49" s="48"/>
      <c r="Q49" s="48"/>
      <c r="R49" s="48"/>
      <c r="S49" s="48"/>
      <c r="T49" s="48"/>
      <c r="U49" s="48"/>
    </row>
    <row r="50" spans="1:21" ht="30.75" customHeight="1" x14ac:dyDescent="0.2">
      <c r="A50" s="48"/>
      <c r="B50" s="1178"/>
      <c r="C50" s="1179"/>
      <c r="D50" s="62"/>
      <c r="E50" s="1155" t="s">
        <v>15</v>
      </c>
      <c r="F50" s="1155"/>
      <c r="G50" s="1155"/>
      <c r="H50" s="1155"/>
      <c r="I50" s="1155"/>
      <c r="J50" s="1156"/>
      <c r="K50" s="63" t="s">
        <v>490</v>
      </c>
      <c r="L50" s="64" t="s">
        <v>490</v>
      </c>
      <c r="M50" s="64" t="s">
        <v>490</v>
      </c>
      <c r="N50" s="64" t="s">
        <v>490</v>
      </c>
      <c r="O50" s="65" t="s">
        <v>490</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490</v>
      </c>
      <c r="L51" s="64" t="s">
        <v>490</v>
      </c>
      <c r="M51" s="64" t="s">
        <v>490</v>
      </c>
      <c r="N51" s="64" t="s">
        <v>490</v>
      </c>
      <c r="O51" s="65" t="s">
        <v>490</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4726</v>
      </c>
      <c r="L52" s="64">
        <v>4797</v>
      </c>
      <c r="M52" s="64">
        <v>4691</v>
      </c>
      <c r="N52" s="64">
        <v>4691</v>
      </c>
      <c r="O52" s="65">
        <v>4618</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879</v>
      </c>
      <c r="L53" s="69">
        <v>1340</v>
      </c>
      <c r="M53" s="69">
        <v>755</v>
      </c>
      <c r="N53" s="69">
        <v>703</v>
      </c>
      <c r="O53" s="70">
        <v>288</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9JBWJEIx3ucRgpn+8tOd4dqXaGQc2SLIw6T0F7HP8x5fuKw6gl49CnlPgwqU7PKoTt4VU4GSdiRH9SLzpDZwQ==" saltValue="YJ1ZWiMkphdAl+n/wTnzd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528</v>
      </c>
      <c r="J40" s="103" t="s">
        <v>529</v>
      </c>
      <c r="K40" s="103" t="s">
        <v>530</v>
      </c>
      <c r="L40" s="103" t="s">
        <v>531</v>
      </c>
      <c r="M40" s="104" t="s">
        <v>532</v>
      </c>
    </row>
    <row r="41" spans="2:13" ht="27.75" customHeight="1" x14ac:dyDescent="0.2">
      <c r="B41" s="1196" t="s">
        <v>30</v>
      </c>
      <c r="C41" s="1197"/>
      <c r="D41" s="105"/>
      <c r="E41" s="1198" t="s">
        <v>31</v>
      </c>
      <c r="F41" s="1198"/>
      <c r="G41" s="1198"/>
      <c r="H41" s="1199"/>
      <c r="I41" s="343">
        <v>34533</v>
      </c>
      <c r="J41" s="344">
        <v>33738</v>
      </c>
      <c r="K41" s="344">
        <v>32756</v>
      </c>
      <c r="L41" s="344">
        <v>31475</v>
      </c>
      <c r="M41" s="345">
        <v>30644</v>
      </c>
    </row>
    <row r="42" spans="2:13" ht="27.75" customHeight="1" x14ac:dyDescent="0.2">
      <c r="B42" s="1186"/>
      <c r="C42" s="1187"/>
      <c r="D42" s="106"/>
      <c r="E42" s="1190" t="s">
        <v>32</v>
      </c>
      <c r="F42" s="1190"/>
      <c r="G42" s="1190"/>
      <c r="H42" s="1191"/>
      <c r="I42" s="346" t="s">
        <v>490</v>
      </c>
      <c r="J42" s="347" t="s">
        <v>490</v>
      </c>
      <c r="K42" s="347" t="s">
        <v>490</v>
      </c>
      <c r="L42" s="347" t="s">
        <v>490</v>
      </c>
      <c r="M42" s="348" t="s">
        <v>490</v>
      </c>
    </row>
    <row r="43" spans="2:13" ht="27.75" customHeight="1" x14ac:dyDescent="0.2">
      <c r="B43" s="1186"/>
      <c r="C43" s="1187"/>
      <c r="D43" s="106"/>
      <c r="E43" s="1190" t="s">
        <v>33</v>
      </c>
      <c r="F43" s="1190"/>
      <c r="G43" s="1190"/>
      <c r="H43" s="1191"/>
      <c r="I43" s="346">
        <v>18230</v>
      </c>
      <c r="J43" s="347">
        <v>16445</v>
      </c>
      <c r="K43" s="347">
        <v>15016</v>
      </c>
      <c r="L43" s="347">
        <v>13833</v>
      </c>
      <c r="M43" s="348">
        <v>12642</v>
      </c>
    </row>
    <row r="44" spans="2:13" ht="27.75" customHeight="1" x14ac:dyDescent="0.2">
      <c r="B44" s="1186"/>
      <c r="C44" s="1187"/>
      <c r="D44" s="106"/>
      <c r="E44" s="1190" t="s">
        <v>34</v>
      </c>
      <c r="F44" s="1190"/>
      <c r="G44" s="1190"/>
      <c r="H44" s="1191"/>
      <c r="I44" s="346">
        <v>2130</v>
      </c>
      <c r="J44" s="347">
        <v>1921</v>
      </c>
      <c r="K44" s="347">
        <v>1730</v>
      </c>
      <c r="L44" s="347">
        <v>1627</v>
      </c>
      <c r="M44" s="348">
        <v>1763</v>
      </c>
    </row>
    <row r="45" spans="2:13" ht="27.75" customHeight="1" x14ac:dyDescent="0.2">
      <c r="B45" s="1186"/>
      <c r="C45" s="1187"/>
      <c r="D45" s="106"/>
      <c r="E45" s="1190" t="s">
        <v>35</v>
      </c>
      <c r="F45" s="1190"/>
      <c r="G45" s="1190"/>
      <c r="H45" s="1191"/>
      <c r="I45" s="346">
        <v>3254</v>
      </c>
      <c r="J45" s="347">
        <v>3239</v>
      </c>
      <c r="K45" s="347">
        <v>3262</v>
      </c>
      <c r="L45" s="347">
        <v>3368</v>
      </c>
      <c r="M45" s="348">
        <v>3379</v>
      </c>
    </row>
    <row r="46" spans="2:13" ht="27.75" customHeight="1" x14ac:dyDescent="0.2">
      <c r="B46" s="1186"/>
      <c r="C46" s="1187"/>
      <c r="D46" s="107"/>
      <c r="E46" s="1190" t="s">
        <v>36</v>
      </c>
      <c r="F46" s="1190"/>
      <c r="G46" s="1190"/>
      <c r="H46" s="1191"/>
      <c r="I46" s="346" t="s">
        <v>490</v>
      </c>
      <c r="J46" s="347" t="s">
        <v>490</v>
      </c>
      <c r="K46" s="347" t="s">
        <v>490</v>
      </c>
      <c r="L46" s="347" t="s">
        <v>490</v>
      </c>
      <c r="M46" s="348" t="s">
        <v>490</v>
      </c>
    </row>
    <row r="47" spans="2:13" ht="27.75" customHeight="1" x14ac:dyDescent="0.2">
      <c r="B47" s="1186"/>
      <c r="C47" s="1187"/>
      <c r="D47" s="108"/>
      <c r="E47" s="1200" t="s">
        <v>37</v>
      </c>
      <c r="F47" s="1201"/>
      <c r="G47" s="1201"/>
      <c r="H47" s="1202"/>
      <c r="I47" s="346" t="s">
        <v>490</v>
      </c>
      <c r="J47" s="347" t="s">
        <v>490</v>
      </c>
      <c r="K47" s="347" t="s">
        <v>490</v>
      </c>
      <c r="L47" s="347" t="s">
        <v>490</v>
      </c>
      <c r="M47" s="348" t="s">
        <v>490</v>
      </c>
    </row>
    <row r="48" spans="2:13" ht="27.75" customHeight="1" x14ac:dyDescent="0.2">
      <c r="B48" s="1186"/>
      <c r="C48" s="1187"/>
      <c r="D48" s="106"/>
      <c r="E48" s="1190" t="s">
        <v>38</v>
      </c>
      <c r="F48" s="1190"/>
      <c r="G48" s="1190"/>
      <c r="H48" s="1191"/>
      <c r="I48" s="346" t="s">
        <v>490</v>
      </c>
      <c r="J48" s="347" t="s">
        <v>490</v>
      </c>
      <c r="K48" s="347" t="s">
        <v>490</v>
      </c>
      <c r="L48" s="347" t="s">
        <v>490</v>
      </c>
      <c r="M48" s="348" t="s">
        <v>490</v>
      </c>
    </row>
    <row r="49" spans="2:13" ht="27.75" customHeight="1" x14ac:dyDescent="0.2">
      <c r="B49" s="1188"/>
      <c r="C49" s="1189"/>
      <c r="D49" s="106"/>
      <c r="E49" s="1190" t="s">
        <v>39</v>
      </c>
      <c r="F49" s="1190"/>
      <c r="G49" s="1190"/>
      <c r="H49" s="1191"/>
      <c r="I49" s="346" t="s">
        <v>490</v>
      </c>
      <c r="J49" s="347" t="s">
        <v>490</v>
      </c>
      <c r="K49" s="347" t="s">
        <v>490</v>
      </c>
      <c r="L49" s="347" t="s">
        <v>490</v>
      </c>
      <c r="M49" s="348" t="s">
        <v>490</v>
      </c>
    </row>
    <row r="50" spans="2:13" ht="27.75" customHeight="1" x14ac:dyDescent="0.2">
      <c r="B50" s="1184" t="s">
        <v>40</v>
      </c>
      <c r="C50" s="1185"/>
      <c r="D50" s="109"/>
      <c r="E50" s="1190" t="s">
        <v>41</v>
      </c>
      <c r="F50" s="1190"/>
      <c r="G50" s="1190"/>
      <c r="H50" s="1191"/>
      <c r="I50" s="346">
        <v>17396</v>
      </c>
      <c r="J50" s="347">
        <v>18791</v>
      </c>
      <c r="K50" s="347">
        <v>20332</v>
      </c>
      <c r="L50" s="347">
        <v>20998</v>
      </c>
      <c r="M50" s="348">
        <v>21122</v>
      </c>
    </row>
    <row r="51" spans="2:13" ht="27.75" customHeight="1" x14ac:dyDescent="0.2">
      <c r="B51" s="1186"/>
      <c r="C51" s="1187"/>
      <c r="D51" s="106"/>
      <c r="E51" s="1190" t="s">
        <v>42</v>
      </c>
      <c r="F51" s="1190"/>
      <c r="G51" s="1190"/>
      <c r="H51" s="1191"/>
      <c r="I51" s="346">
        <v>8844</v>
      </c>
      <c r="J51" s="347">
        <v>8222</v>
      </c>
      <c r="K51" s="347">
        <v>8800</v>
      </c>
      <c r="L51" s="347">
        <v>8346</v>
      </c>
      <c r="M51" s="348">
        <v>8230</v>
      </c>
    </row>
    <row r="52" spans="2:13" ht="27.75" customHeight="1" x14ac:dyDescent="0.2">
      <c r="B52" s="1188"/>
      <c r="C52" s="1189"/>
      <c r="D52" s="106"/>
      <c r="E52" s="1190" t="s">
        <v>43</v>
      </c>
      <c r="F52" s="1190"/>
      <c r="G52" s="1190"/>
      <c r="H52" s="1191"/>
      <c r="I52" s="346">
        <v>39723</v>
      </c>
      <c r="J52" s="347">
        <v>38846</v>
      </c>
      <c r="K52" s="347">
        <v>37328</v>
      </c>
      <c r="L52" s="347">
        <v>35654</v>
      </c>
      <c r="M52" s="348">
        <v>33485</v>
      </c>
    </row>
    <row r="53" spans="2:13" ht="27.75" customHeight="1" thickBot="1" x14ac:dyDescent="0.25">
      <c r="B53" s="1192" t="s">
        <v>19</v>
      </c>
      <c r="C53" s="1193"/>
      <c r="D53" s="110"/>
      <c r="E53" s="1194" t="s">
        <v>44</v>
      </c>
      <c r="F53" s="1194"/>
      <c r="G53" s="1194"/>
      <c r="H53" s="1195"/>
      <c r="I53" s="349">
        <v>-7815</v>
      </c>
      <c r="J53" s="350">
        <v>-10517</v>
      </c>
      <c r="K53" s="350">
        <v>-13696</v>
      </c>
      <c r="L53" s="350">
        <v>-14695</v>
      </c>
      <c r="M53" s="351">
        <v>-14407</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RuwdNMTg1LaBXItVNnwXl/mIDOL9kqoQ2SLRw4yv2LVY/Xd5t/fDz9lhtHyRRMiGrZWtGskIoodQuAlie017UA==" saltValue="BEezPa8+h0OaUw8coFJ3w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election sqref="A1:XFD1"/>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530</v>
      </c>
      <c r="G54" s="119" t="s">
        <v>531</v>
      </c>
      <c r="H54" s="120" t="s">
        <v>532</v>
      </c>
    </row>
    <row r="55" spans="2:8" ht="52.5" customHeight="1" x14ac:dyDescent="0.2">
      <c r="B55" s="121"/>
      <c r="C55" s="1211" t="s">
        <v>46</v>
      </c>
      <c r="D55" s="1211"/>
      <c r="E55" s="1212"/>
      <c r="F55" s="352">
        <v>4963</v>
      </c>
      <c r="G55" s="352">
        <v>5100</v>
      </c>
      <c r="H55" s="353">
        <v>5186</v>
      </c>
    </row>
    <row r="56" spans="2:8" ht="52.5" customHeight="1" x14ac:dyDescent="0.2">
      <c r="B56" s="122"/>
      <c r="C56" s="1213" t="s">
        <v>47</v>
      </c>
      <c r="D56" s="1213"/>
      <c r="E56" s="1214"/>
      <c r="F56" s="354">
        <v>27</v>
      </c>
      <c r="G56" s="354">
        <v>142</v>
      </c>
      <c r="H56" s="355">
        <v>259</v>
      </c>
    </row>
    <row r="57" spans="2:8" ht="53.25" customHeight="1" x14ac:dyDescent="0.2">
      <c r="B57" s="122"/>
      <c r="C57" s="1215" t="s">
        <v>48</v>
      </c>
      <c r="D57" s="1215"/>
      <c r="E57" s="1216"/>
      <c r="F57" s="356">
        <v>14994</v>
      </c>
      <c r="G57" s="356">
        <v>15407</v>
      </c>
      <c r="H57" s="357">
        <v>16041</v>
      </c>
    </row>
    <row r="58" spans="2:8" ht="45.75" customHeight="1" x14ac:dyDescent="0.2">
      <c r="B58" s="123"/>
      <c r="C58" s="1203" t="s">
        <v>564</v>
      </c>
      <c r="D58" s="1204"/>
      <c r="E58" s="1205"/>
      <c r="F58" s="358">
        <v>3519</v>
      </c>
      <c r="G58" s="358">
        <v>3762</v>
      </c>
      <c r="H58" s="359">
        <v>4373</v>
      </c>
    </row>
    <row r="59" spans="2:8" ht="45.75" customHeight="1" x14ac:dyDescent="0.2">
      <c r="B59" s="123"/>
      <c r="C59" s="1203" t="s">
        <v>565</v>
      </c>
      <c r="D59" s="1204"/>
      <c r="E59" s="1205"/>
      <c r="F59" s="358">
        <v>3881</v>
      </c>
      <c r="G59" s="358">
        <v>3833</v>
      </c>
      <c r="H59" s="359">
        <v>3698</v>
      </c>
    </row>
    <row r="60" spans="2:8" ht="45.75" customHeight="1" x14ac:dyDescent="0.2">
      <c r="B60" s="123"/>
      <c r="C60" s="1203" t="s">
        <v>566</v>
      </c>
      <c r="D60" s="1204"/>
      <c r="E60" s="1205"/>
      <c r="F60" s="358">
        <v>2070</v>
      </c>
      <c r="G60" s="358">
        <v>1968</v>
      </c>
      <c r="H60" s="359">
        <v>2007</v>
      </c>
    </row>
    <row r="61" spans="2:8" ht="45.75" customHeight="1" x14ac:dyDescent="0.2">
      <c r="B61" s="123"/>
      <c r="C61" s="1203" t="s">
        <v>567</v>
      </c>
      <c r="D61" s="1204"/>
      <c r="E61" s="1205"/>
      <c r="F61" s="358">
        <v>2001</v>
      </c>
      <c r="G61" s="358">
        <v>2001</v>
      </c>
      <c r="H61" s="359">
        <v>2000</v>
      </c>
    </row>
    <row r="62" spans="2:8" ht="45.75" customHeight="1" thickBot="1" x14ac:dyDescent="0.25">
      <c r="B62" s="124"/>
      <c r="C62" s="1206" t="s">
        <v>568</v>
      </c>
      <c r="D62" s="1207"/>
      <c r="E62" s="1208"/>
      <c r="F62" s="360">
        <v>896</v>
      </c>
      <c r="G62" s="360">
        <v>1227</v>
      </c>
      <c r="H62" s="361">
        <v>1181</v>
      </c>
    </row>
    <row r="63" spans="2:8" ht="52.5" customHeight="1" thickBot="1" x14ac:dyDescent="0.25">
      <c r="B63" s="125"/>
      <c r="C63" s="1209" t="s">
        <v>49</v>
      </c>
      <c r="D63" s="1209"/>
      <c r="E63" s="1210"/>
      <c r="F63" s="362">
        <v>19984</v>
      </c>
      <c r="G63" s="362">
        <v>20650</v>
      </c>
      <c r="H63" s="363">
        <v>21485</v>
      </c>
    </row>
    <row r="64" spans="2:8" ht="13.2" x14ac:dyDescent="0.2"/>
  </sheetData>
  <sheetProtection algorithmName="SHA-512" hashValue="5bHWXWtPNddSJtcEh+EDIkmsIwfYDQ7ZCSL0JJcGiHOgDx4Ti3B6xofTmcqOcIprhZY7fEOzDyu46LOVhMhn+A==" saltValue="74LQnHSms0RQHmYwMFwCt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527</v>
      </c>
      <c r="G2" s="139"/>
      <c r="H2" s="140"/>
    </row>
    <row r="3" spans="1:8" x14ac:dyDescent="0.2">
      <c r="A3" s="136" t="s">
        <v>520</v>
      </c>
      <c r="B3" s="141"/>
      <c r="C3" s="142"/>
      <c r="D3" s="143">
        <v>39095</v>
      </c>
      <c r="E3" s="144"/>
      <c r="F3" s="145">
        <v>56416</v>
      </c>
      <c r="G3" s="146"/>
      <c r="H3" s="147"/>
    </row>
    <row r="4" spans="1:8" x14ac:dyDescent="0.2">
      <c r="A4" s="148"/>
      <c r="B4" s="149"/>
      <c r="C4" s="150"/>
      <c r="D4" s="151">
        <v>20337</v>
      </c>
      <c r="E4" s="152"/>
      <c r="F4" s="153">
        <v>32623</v>
      </c>
      <c r="G4" s="154"/>
      <c r="H4" s="155"/>
    </row>
    <row r="5" spans="1:8" x14ac:dyDescent="0.2">
      <c r="A5" s="136" t="s">
        <v>522</v>
      </c>
      <c r="B5" s="141"/>
      <c r="C5" s="142"/>
      <c r="D5" s="143">
        <v>27640</v>
      </c>
      <c r="E5" s="144"/>
      <c r="F5" s="145">
        <v>43955</v>
      </c>
      <c r="G5" s="146"/>
      <c r="H5" s="147"/>
    </row>
    <row r="6" spans="1:8" x14ac:dyDescent="0.2">
      <c r="A6" s="148"/>
      <c r="B6" s="149"/>
      <c r="C6" s="150"/>
      <c r="D6" s="151">
        <v>16461</v>
      </c>
      <c r="E6" s="152"/>
      <c r="F6" s="153">
        <v>21318</v>
      </c>
      <c r="G6" s="154"/>
      <c r="H6" s="155"/>
    </row>
    <row r="7" spans="1:8" x14ac:dyDescent="0.2">
      <c r="A7" s="136" t="s">
        <v>523</v>
      </c>
      <c r="B7" s="141"/>
      <c r="C7" s="142"/>
      <c r="D7" s="143">
        <v>33571</v>
      </c>
      <c r="E7" s="144"/>
      <c r="F7" s="145">
        <v>41921</v>
      </c>
      <c r="G7" s="146"/>
      <c r="H7" s="147"/>
    </row>
    <row r="8" spans="1:8" x14ac:dyDescent="0.2">
      <c r="A8" s="148"/>
      <c r="B8" s="149"/>
      <c r="C8" s="150"/>
      <c r="D8" s="151">
        <v>17677</v>
      </c>
      <c r="E8" s="152"/>
      <c r="F8" s="153">
        <v>21655</v>
      </c>
      <c r="G8" s="154"/>
      <c r="H8" s="155"/>
    </row>
    <row r="9" spans="1:8" x14ac:dyDescent="0.2">
      <c r="A9" s="136" t="s">
        <v>524</v>
      </c>
      <c r="B9" s="141"/>
      <c r="C9" s="142"/>
      <c r="D9" s="143">
        <v>36280</v>
      </c>
      <c r="E9" s="144"/>
      <c r="F9" s="145">
        <v>44585</v>
      </c>
      <c r="G9" s="146"/>
      <c r="H9" s="147"/>
    </row>
    <row r="10" spans="1:8" x14ac:dyDescent="0.2">
      <c r="A10" s="148"/>
      <c r="B10" s="149"/>
      <c r="C10" s="150"/>
      <c r="D10" s="151">
        <v>21924</v>
      </c>
      <c r="E10" s="152"/>
      <c r="F10" s="153">
        <v>23077</v>
      </c>
      <c r="G10" s="154"/>
      <c r="H10" s="155"/>
    </row>
    <row r="11" spans="1:8" x14ac:dyDescent="0.2">
      <c r="A11" s="136" t="s">
        <v>525</v>
      </c>
      <c r="B11" s="141"/>
      <c r="C11" s="142"/>
      <c r="D11" s="143">
        <v>36786</v>
      </c>
      <c r="E11" s="144"/>
      <c r="F11" s="145">
        <v>49779</v>
      </c>
      <c r="G11" s="146"/>
      <c r="H11" s="147"/>
    </row>
    <row r="12" spans="1:8" x14ac:dyDescent="0.2">
      <c r="A12" s="148"/>
      <c r="B12" s="149"/>
      <c r="C12" s="156"/>
      <c r="D12" s="151">
        <v>24172</v>
      </c>
      <c r="E12" s="152"/>
      <c r="F12" s="153">
        <v>28921</v>
      </c>
      <c r="G12" s="154"/>
      <c r="H12" s="155"/>
    </row>
    <row r="13" spans="1:8" x14ac:dyDescent="0.2">
      <c r="A13" s="136"/>
      <c r="B13" s="141"/>
      <c r="C13" s="157"/>
      <c r="D13" s="158">
        <v>34674</v>
      </c>
      <c r="E13" s="159"/>
      <c r="F13" s="160">
        <v>47331</v>
      </c>
      <c r="G13" s="161"/>
      <c r="H13" s="147"/>
    </row>
    <row r="14" spans="1:8" x14ac:dyDescent="0.2">
      <c r="A14" s="148"/>
      <c r="B14" s="149"/>
      <c r="C14" s="150"/>
      <c r="D14" s="151">
        <v>20114</v>
      </c>
      <c r="E14" s="152"/>
      <c r="F14" s="153">
        <v>25519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4.3899999999999997</v>
      </c>
      <c r="C19" s="162">
        <f>ROUND(VALUE(SUBSTITUTE(実質収支比率等に係る経年分析!G$48,"▲","-")),2)</f>
        <v>5.54</v>
      </c>
      <c r="D19" s="162">
        <f>ROUND(VALUE(SUBSTITUTE(実質収支比率等に係る経年分析!H$48,"▲","-")),2)</f>
        <v>5.03</v>
      </c>
      <c r="E19" s="162">
        <f>ROUND(VALUE(SUBSTITUTE(実質収支比率等に係る経年分析!I$48,"▲","-")),2)</f>
        <v>2.1800000000000002</v>
      </c>
      <c r="F19" s="162">
        <f>ROUND(VALUE(SUBSTITUTE(実質収支比率等に係る経年分析!J$48,"▲","-")),2)</f>
        <v>3.83</v>
      </c>
    </row>
    <row r="20" spans="1:11" x14ac:dyDescent="0.2">
      <c r="A20" s="162" t="s">
        <v>53</v>
      </c>
      <c r="B20" s="162">
        <f>ROUND(VALUE(SUBSTITUTE(実質収支比率等に係る経年分析!F$47,"▲","-")),2)</f>
        <v>19.05</v>
      </c>
      <c r="C20" s="162">
        <f>ROUND(VALUE(SUBSTITUTE(実質収支比率等に係る経年分析!G$47,"▲","-")),2)</f>
        <v>19.23</v>
      </c>
      <c r="D20" s="162">
        <f>ROUND(VALUE(SUBSTITUTE(実質収支比率等に係る経年分析!H$47,"▲","-")),2)</f>
        <v>19.7</v>
      </c>
      <c r="E20" s="162">
        <f>ROUND(VALUE(SUBSTITUTE(実質収支比率等に係る経年分析!I$47,"▲","-")),2)</f>
        <v>19.8</v>
      </c>
      <c r="F20" s="162">
        <f>ROUND(VALUE(SUBSTITUTE(実質収支比率等に係る経年分析!J$47,"▲","-")),2)</f>
        <v>19.600000000000001</v>
      </c>
    </row>
    <row r="21" spans="1:11" x14ac:dyDescent="0.2">
      <c r="A21" s="162" t="s">
        <v>54</v>
      </c>
      <c r="B21" s="162">
        <f>IF(ISNUMBER(VALUE(SUBSTITUTE(実質収支比率等に係る経年分析!F$49,"▲","-"))),ROUND(VALUE(SUBSTITUTE(実質収支比率等に係る経年分析!F$49,"▲","-")),2),NA())</f>
        <v>3.25</v>
      </c>
      <c r="C21" s="162">
        <f>IF(ISNUMBER(VALUE(SUBSTITUTE(実質収支比率等に係る経年分析!G$49,"▲","-"))),ROUND(VALUE(SUBSTITUTE(実質収支比率等に係る経年分析!G$49,"▲","-")),2),NA())</f>
        <v>2.2599999999999998</v>
      </c>
      <c r="D21" s="162">
        <f>IF(ISNUMBER(VALUE(SUBSTITUTE(実質収支比率等に係る経年分析!H$49,"▲","-"))),ROUND(VALUE(SUBSTITUTE(実質収支比率等に係る経年分析!H$49,"▲","-")),2),NA())</f>
        <v>-0.62</v>
      </c>
      <c r="E21" s="162">
        <f>IF(ISNUMBER(VALUE(SUBSTITUTE(実質収支比率等に係る経年分析!I$49,"▲","-"))),ROUND(VALUE(SUBSTITUTE(実質収支比率等に係る経年分析!I$49,"▲","-")),2),NA())</f>
        <v>-2.0299999999999998</v>
      </c>
      <c r="F21" s="162">
        <f>IF(ISNUMBER(VALUE(SUBSTITUTE(実質収支比率等に係る経年分析!J$49,"▲","-"))),ROUND(VALUE(SUBSTITUTE(実質収支比率等に係る経年分析!J$49,"▲","-")),2),NA())</f>
        <v>2.0299999999999998</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0.01</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0.01</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火災共済事業特別会計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0.01</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0.01</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0.01</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後期高齢者医療保険特別会計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0.09</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0.09</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0.28000000000000003</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0.14000000000000001</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0.14000000000000001</v>
      </c>
    </row>
    <row r="31" spans="1:11" x14ac:dyDescent="0.2">
      <c r="A31" s="163" t="str">
        <f>IF(連結実質赤字比率に係る赤字・黒字の構成分析!C$39="",NA(),連結実質赤字比率に係る赤字・黒字の構成分析!C$39)</f>
        <v>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3.14</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2.91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2.5099999999999998</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0.09</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0.15</v>
      </c>
    </row>
    <row r="32" spans="1:11" x14ac:dyDescent="0.2">
      <c r="A32" s="163" t="str">
        <f>IF(連結実質赤字比率に係る赤字・黒字の構成分析!C$38="",NA(),連結実質赤字比率に係る赤字・黒字の構成分析!C$38)</f>
        <v>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1.1399999999999999</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0.62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0.34</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v>
      </c>
    </row>
    <row r="33" spans="1:16" x14ac:dyDescent="0.2">
      <c r="A33" s="163" t="str">
        <f>IF(連結実質赤字比率に係る赤字・黒字の構成分析!C$37="",NA(),連結実質赤字比率に係る赤字・黒字の構成分析!C$37)</f>
        <v>移管市営住宅事業特別会計</v>
      </c>
      <c r="B33" s="163" t="e">
        <f>IF(ROUND(VALUE(SUBSTITUTE(連結実質赤字比率に係る赤字・黒字の構成分析!F$37,"▲", "-")), 2) &lt; 0, ABS(ROUND(VALUE(SUBSTITUTE(連結実質赤字比率に係る赤字・黒字の構成分析!F$37,"▲", "-")), 2)), NA())</f>
        <v>#VALUE!</v>
      </c>
      <c r="C33" s="163" t="e">
        <f>IF(ROUND(VALUE(SUBSTITUTE(連結実質赤字比率に係る赤字・黒字の構成分析!F$37,"▲", "-")), 2) &gt;= 0, ABS(ROUND(VALUE(SUBSTITUTE(連結実質赤字比率に係る赤字・黒字の構成分析!F$37,"▲", "-")), 2)), NA())</f>
        <v>#VALUE!</v>
      </c>
      <c r="D33" s="163" t="e">
        <f>IF(ROUND(VALUE(SUBSTITUTE(連結実質赤字比率に係る赤字・黒字の構成分析!G$37,"▲", "-")), 2) &lt; 0, ABS(ROUND(VALUE(SUBSTITUTE(連結実質赤字比率に係る赤字・黒字の構成分析!G$37,"▲", "-")), 2)), NA())</f>
        <v>#VALUE!</v>
      </c>
      <c r="E33" s="163" t="e">
        <f>IF(ROUND(VALUE(SUBSTITUTE(連結実質赤字比率に係る赤字・黒字の構成分析!G$37,"▲", "-")), 2) &gt;= 0, ABS(ROUND(VALUE(SUBSTITUTE(連結実質赤字比率に係る赤字・黒字の構成分析!G$37,"▲", "-")), 2)), NA())</f>
        <v>#VALUE!</v>
      </c>
      <c r="F33" s="163" t="e">
        <f>IF(ROUND(VALUE(SUBSTITUTE(連結実質赤字比率に係る赤字・黒字の構成分析!H$37,"▲", "-")), 2) &lt; 0, ABS(ROUND(VALUE(SUBSTITUTE(連結実質赤字比率に係る赤字・黒字の構成分析!H$37,"▲", "-")), 2)), NA())</f>
        <v>#VALUE!</v>
      </c>
      <c r="G33" s="163" t="e">
        <f>IF(ROUND(VALUE(SUBSTITUTE(連結実質赤字比率に係る赤字・黒字の構成分析!H$37,"▲", "-")), 2) &gt;= 0, ABS(ROUND(VALUE(SUBSTITUTE(連結実質赤字比率に係る赤字・黒字の構成分析!H$37,"▲", "-")), 2)), NA())</f>
        <v>#VALUE!</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0.65</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0.78</v>
      </c>
    </row>
    <row r="34" spans="1:16" x14ac:dyDescent="0.2">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3.2</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3.2</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3.41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3.24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2.86</v>
      </c>
    </row>
    <row r="35" spans="1:16" x14ac:dyDescent="0.2">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4.3899999999999997</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5.53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5.01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1.52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3.03</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11.74</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10.38</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10.37</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10.59</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9.2799999999999994</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4726</v>
      </c>
      <c r="E42" s="164"/>
      <c r="F42" s="164"/>
      <c r="G42" s="164">
        <f>'実質公債費比率（分子）の構造'!L$52</f>
        <v>4797</v>
      </c>
      <c r="H42" s="164"/>
      <c r="I42" s="164"/>
      <c r="J42" s="164">
        <f>'実質公債費比率（分子）の構造'!M$52</f>
        <v>4691</v>
      </c>
      <c r="K42" s="164"/>
      <c r="L42" s="164"/>
      <c r="M42" s="164">
        <f>'実質公債費比率（分子）の構造'!N$52</f>
        <v>4691</v>
      </c>
      <c r="N42" s="164"/>
      <c r="O42" s="164"/>
      <c r="P42" s="164">
        <f>'実質公債費比率（分子）の構造'!O$52</f>
        <v>4618</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217</v>
      </c>
      <c r="C45" s="164"/>
      <c r="D45" s="164"/>
      <c r="E45" s="164">
        <f>'実質公債費比率（分子）の構造'!L$49</f>
        <v>214</v>
      </c>
      <c r="F45" s="164"/>
      <c r="G45" s="164"/>
      <c r="H45" s="164">
        <f>'実質公債費比率（分子）の構造'!M$49</f>
        <v>195</v>
      </c>
      <c r="I45" s="164"/>
      <c r="J45" s="164"/>
      <c r="K45" s="164">
        <f>'実質公債費比率（分子）の構造'!N$49</f>
        <v>190</v>
      </c>
      <c r="L45" s="164"/>
      <c r="M45" s="164"/>
      <c r="N45" s="164">
        <f>'実質公債費比率（分子）の構造'!O$49</f>
        <v>172</v>
      </c>
      <c r="O45" s="164"/>
      <c r="P45" s="164"/>
    </row>
    <row r="46" spans="1:16" x14ac:dyDescent="0.2">
      <c r="A46" s="164" t="s">
        <v>64</v>
      </c>
      <c r="B46" s="164">
        <f>'実質公債費比率（分子）の構造'!K$48</f>
        <v>1581</v>
      </c>
      <c r="C46" s="164"/>
      <c r="D46" s="164"/>
      <c r="E46" s="164">
        <f>'実質公債費比率（分子）の構造'!L$48</f>
        <v>2010</v>
      </c>
      <c r="F46" s="164"/>
      <c r="G46" s="164"/>
      <c r="H46" s="164">
        <f>'実質公債費比率（分子）の構造'!M$48</f>
        <v>1470</v>
      </c>
      <c r="I46" s="164"/>
      <c r="J46" s="164"/>
      <c r="K46" s="164">
        <f>'実質公債費比率（分子）の構造'!N$48</f>
        <v>1439</v>
      </c>
      <c r="L46" s="164"/>
      <c r="M46" s="164"/>
      <c r="N46" s="164">
        <f>'実質公債費比率（分子）の構造'!O$48</f>
        <v>1414</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3807</v>
      </c>
      <c r="C49" s="164"/>
      <c r="D49" s="164"/>
      <c r="E49" s="164">
        <f>'実質公債費比率（分子）の構造'!L$45</f>
        <v>3913</v>
      </c>
      <c r="F49" s="164"/>
      <c r="G49" s="164"/>
      <c r="H49" s="164">
        <f>'実質公債費比率（分子）の構造'!M$45</f>
        <v>3781</v>
      </c>
      <c r="I49" s="164"/>
      <c r="J49" s="164"/>
      <c r="K49" s="164">
        <f>'実質公債費比率（分子）の構造'!N$45</f>
        <v>3765</v>
      </c>
      <c r="L49" s="164"/>
      <c r="M49" s="164"/>
      <c r="N49" s="164">
        <f>'実質公債費比率（分子）の構造'!O$45</f>
        <v>3320</v>
      </c>
      <c r="O49" s="164"/>
      <c r="P49" s="164"/>
    </row>
    <row r="50" spans="1:16" x14ac:dyDescent="0.2">
      <c r="A50" s="164" t="s">
        <v>67</v>
      </c>
      <c r="B50" s="164" t="e">
        <f>NA()</f>
        <v>#N/A</v>
      </c>
      <c r="C50" s="164">
        <f>IF(ISNUMBER('実質公債費比率（分子）の構造'!K$53),'実質公債費比率（分子）の構造'!K$53,NA())</f>
        <v>879</v>
      </c>
      <c r="D50" s="164" t="e">
        <f>NA()</f>
        <v>#N/A</v>
      </c>
      <c r="E50" s="164" t="e">
        <f>NA()</f>
        <v>#N/A</v>
      </c>
      <c r="F50" s="164">
        <f>IF(ISNUMBER('実質公債費比率（分子）の構造'!L$53),'実質公債費比率（分子）の構造'!L$53,NA())</f>
        <v>1340</v>
      </c>
      <c r="G50" s="164" t="e">
        <f>NA()</f>
        <v>#N/A</v>
      </c>
      <c r="H50" s="164" t="e">
        <f>NA()</f>
        <v>#N/A</v>
      </c>
      <c r="I50" s="164">
        <f>IF(ISNUMBER('実質公債費比率（分子）の構造'!M$53),'実質公債費比率（分子）の構造'!M$53,NA())</f>
        <v>755</v>
      </c>
      <c r="J50" s="164" t="e">
        <f>NA()</f>
        <v>#N/A</v>
      </c>
      <c r="K50" s="164" t="e">
        <f>NA()</f>
        <v>#N/A</v>
      </c>
      <c r="L50" s="164">
        <f>IF(ISNUMBER('実質公債費比率（分子）の構造'!N$53),'実質公債費比率（分子）の構造'!N$53,NA())</f>
        <v>703</v>
      </c>
      <c r="M50" s="164" t="e">
        <f>NA()</f>
        <v>#N/A</v>
      </c>
      <c r="N50" s="164" t="e">
        <f>NA()</f>
        <v>#N/A</v>
      </c>
      <c r="O50" s="164">
        <f>IF(ISNUMBER('実質公債費比率（分子）の構造'!O$53),'実質公債費比率（分子）の構造'!O$53,NA())</f>
        <v>288</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39723</v>
      </c>
      <c r="E56" s="163"/>
      <c r="F56" s="163"/>
      <c r="G56" s="163">
        <f>'将来負担比率（分子）の構造'!J$52</f>
        <v>38846</v>
      </c>
      <c r="H56" s="163"/>
      <c r="I56" s="163"/>
      <c r="J56" s="163">
        <f>'将来負担比率（分子）の構造'!K$52</f>
        <v>37328</v>
      </c>
      <c r="K56" s="163"/>
      <c r="L56" s="163"/>
      <c r="M56" s="163">
        <f>'将来負担比率（分子）の構造'!L$52</f>
        <v>35654</v>
      </c>
      <c r="N56" s="163"/>
      <c r="O56" s="163"/>
      <c r="P56" s="163">
        <f>'将来負担比率（分子）の構造'!M$52</f>
        <v>33485</v>
      </c>
    </row>
    <row r="57" spans="1:16" x14ac:dyDescent="0.2">
      <c r="A57" s="163" t="s">
        <v>42</v>
      </c>
      <c r="B57" s="163"/>
      <c r="C57" s="163"/>
      <c r="D57" s="163">
        <f>'将来負担比率（分子）の構造'!I$51</f>
        <v>8844</v>
      </c>
      <c r="E57" s="163"/>
      <c r="F57" s="163"/>
      <c r="G57" s="163">
        <f>'将来負担比率（分子）の構造'!J$51</f>
        <v>8222</v>
      </c>
      <c r="H57" s="163"/>
      <c r="I57" s="163"/>
      <c r="J57" s="163">
        <f>'将来負担比率（分子）の構造'!K$51</f>
        <v>8800</v>
      </c>
      <c r="K57" s="163"/>
      <c r="L57" s="163"/>
      <c r="M57" s="163">
        <f>'将来負担比率（分子）の構造'!L$51</f>
        <v>8346</v>
      </c>
      <c r="N57" s="163"/>
      <c r="O57" s="163"/>
      <c r="P57" s="163">
        <f>'将来負担比率（分子）の構造'!M$51</f>
        <v>8230</v>
      </c>
    </row>
    <row r="58" spans="1:16" x14ac:dyDescent="0.2">
      <c r="A58" s="163" t="s">
        <v>41</v>
      </c>
      <c r="B58" s="163"/>
      <c r="C58" s="163"/>
      <c r="D58" s="163">
        <f>'将来負担比率（分子）の構造'!I$50</f>
        <v>17396</v>
      </c>
      <c r="E58" s="163"/>
      <c r="F58" s="163"/>
      <c r="G58" s="163">
        <f>'将来負担比率（分子）の構造'!J$50</f>
        <v>18791</v>
      </c>
      <c r="H58" s="163"/>
      <c r="I58" s="163"/>
      <c r="J58" s="163">
        <f>'将来負担比率（分子）の構造'!K$50</f>
        <v>20332</v>
      </c>
      <c r="K58" s="163"/>
      <c r="L58" s="163"/>
      <c r="M58" s="163">
        <f>'将来負担比率（分子）の構造'!L$50</f>
        <v>20998</v>
      </c>
      <c r="N58" s="163"/>
      <c r="O58" s="163"/>
      <c r="P58" s="163">
        <f>'将来負担比率（分子）の構造'!M$50</f>
        <v>21122</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3254</v>
      </c>
      <c r="C62" s="163"/>
      <c r="D62" s="163"/>
      <c r="E62" s="163">
        <f>'将来負担比率（分子）の構造'!J$45</f>
        <v>3239</v>
      </c>
      <c r="F62" s="163"/>
      <c r="G62" s="163"/>
      <c r="H62" s="163">
        <f>'将来負担比率（分子）の構造'!K$45</f>
        <v>3262</v>
      </c>
      <c r="I62" s="163"/>
      <c r="J62" s="163"/>
      <c r="K62" s="163">
        <f>'将来負担比率（分子）の構造'!L$45</f>
        <v>3368</v>
      </c>
      <c r="L62" s="163"/>
      <c r="M62" s="163"/>
      <c r="N62" s="163">
        <f>'将来負担比率（分子）の構造'!M$45</f>
        <v>3379</v>
      </c>
      <c r="O62" s="163"/>
      <c r="P62" s="163"/>
    </row>
    <row r="63" spans="1:16" x14ac:dyDescent="0.2">
      <c r="A63" s="163" t="s">
        <v>34</v>
      </c>
      <c r="B63" s="163">
        <f>'将来負担比率（分子）の構造'!I$44</f>
        <v>2130</v>
      </c>
      <c r="C63" s="163"/>
      <c r="D63" s="163"/>
      <c r="E63" s="163">
        <f>'将来負担比率（分子）の構造'!J$44</f>
        <v>1921</v>
      </c>
      <c r="F63" s="163"/>
      <c r="G63" s="163"/>
      <c r="H63" s="163">
        <f>'将来負担比率（分子）の構造'!K$44</f>
        <v>1730</v>
      </c>
      <c r="I63" s="163"/>
      <c r="J63" s="163"/>
      <c r="K63" s="163">
        <f>'将来負担比率（分子）の構造'!L$44</f>
        <v>1627</v>
      </c>
      <c r="L63" s="163"/>
      <c r="M63" s="163"/>
      <c r="N63" s="163">
        <f>'将来負担比率（分子）の構造'!M$44</f>
        <v>1763</v>
      </c>
      <c r="O63" s="163"/>
      <c r="P63" s="163"/>
    </row>
    <row r="64" spans="1:16" x14ac:dyDescent="0.2">
      <c r="A64" s="163" t="s">
        <v>33</v>
      </c>
      <c r="B64" s="163">
        <f>'将来負担比率（分子）の構造'!I$43</f>
        <v>18230</v>
      </c>
      <c r="C64" s="163"/>
      <c r="D64" s="163"/>
      <c r="E64" s="163">
        <f>'将来負担比率（分子）の構造'!J$43</f>
        <v>16445</v>
      </c>
      <c r="F64" s="163"/>
      <c r="G64" s="163"/>
      <c r="H64" s="163">
        <f>'将来負担比率（分子）の構造'!K$43</f>
        <v>15016</v>
      </c>
      <c r="I64" s="163"/>
      <c r="J64" s="163"/>
      <c r="K64" s="163">
        <f>'将来負担比率（分子）の構造'!L$43</f>
        <v>13833</v>
      </c>
      <c r="L64" s="163"/>
      <c r="M64" s="163"/>
      <c r="N64" s="163">
        <f>'将来負担比率（分子）の構造'!M$43</f>
        <v>12642</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34533</v>
      </c>
      <c r="C66" s="163"/>
      <c r="D66" s="163"/>
      <c r="E66" s="163">
        <f>'将来負担比率（分子）の構造'!J$41</f>
        <v>33738</v>
      </c>
      <c r="F66" s="163"/>
      <c r="G66" s="163"/>
      <c r="H66" s="163">
        <f>'将来負担比率（分子）の構造'!K$41</f>
        <v>32756</v>
      </c>
      <c r="I66" s="163"/>
      <c r="J66" s="163"/>
      <c r="K66" s="163">
        <f>'将来負担比率（分子）の構造'!L$41</f>
        <v>31475</v>
      </c>
      <c r="L66" s="163"/>
      <c r="M66" s="163"/>
      <c r="N66" s="163">
        <f>'将来負担比率（分子）の構造'!M$41</f>
        <v>30644</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4963</v>
      </c>
      <c r="C72" s="167">
        <f>基金残高に係る経年分析!G55</f>
        <v>5100</v>
      </c>
      <c r="D72" s="167">
        <f>基金残高に係る経年分析!H55</f>
        <v>5186</v>
      </c>
    </row>
    <row r="73" spans="1:16" x14ac:dyDescent="0.2">
      <c r="A73" s="166" t="s">
        <v>74</v>
      </c>
      <c r="B73" s="167">
        <f>基金残高に係る経年分析!F56</f>
        <v>27</v>
      </c>
      <c r="C73" s="167">
        <f>基金残高に係る経年分析!G56</f>
        <v>142</v>
      </c>
      <c r="D73" s="167">
        <f>基金残高に係る経年分析!H56</f>
        <v>259</v>
      </c>
    </row>
    <row r="74" spans="1:16" x14ac:dyDescent="0.2">
      <c r="A74" s="166" t="s">
        <v>75</v>
      </c>
      <c r="B74" s="167">
        <f>基金残高に係る経年分析!F57</f>
        <v>14994</v>
      </c>
      <c r="C74" s="167">
        <f>基金残高に係る経年分析!G57</f>
        <v>15407</v>
      </c>
      <c r="D74" s="167">
        <f>基金残高に係る経年分析!H57</f>
        <v>16041</v>
      </c>
    </row>
  </sheetData>
  <sheetProtection algorithmName="SHA-512" hashValue="b02T8pfCh/CDTx/NcBslp1Q3iMtR2x8Xgm4Bg46+73Eopl3Y1KTvQ/dhSmcikCns9gasTP3cWR5qYNkSjjOIgw==" saltValue="8EOISR8qKs+UapTABMmJw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16662529</v>
      </c>
      <c r="S5" s="677"/>
      <c r="T5" s="677"/>
      <c r="U5" s="677"/>
      <c r="V5" s="677"/>
      <c r="W5" s="677"/>
      <c r="X5" s="677"/>
      <c r="Y5" s="702"/>
      <c r="Z5" s="715">
        <v>30</v>
      </c>
      <c r="AA5" s="715"/>
      <c r="AB5" s="715"/>
      <c r="AC5" s="715"/>
      <c r="AD5" s="716">
        <v>15145805</v>
      </c>
      <c r="AE5" s="716"/>
      <c r="AF5" s="716"/>
      <c r="AG5" s="716"/>
      <c r="AH5" s="716"/>
      <c r="AI5" s="716"/>
      <c r="AJ5" s="716"/>
      <c r="AK5" s="716"/>
      <c r="AL5" s="703">
        <v>55.6</v>
      </c>
      <c r="AM5" s="685"/>
      <c r="AN5" s="685"/>
      <c r="AO5" s="704"/>
      <c r="AP5" s="679" t="s">
        <v>216</v>
      </c>
      <c r="AQ5" s="680"/>
      <c r="AR5" s="680"/>
      <c r="AS5" s="680"/>
      <c r="AT5" s="680"/>
      <c r="AU5" s="680"/>
      <c r="AV5" s="680"/>
      <c r="AW5" s="680"/>
      <c r="AX5" s="680"/>
      <c r="AY5" s="680"/>
      <c r="AZ5" s="680"/>
      <c r="BA5" s="680"/>
      <c r="BB5" s="680"/>
      <c r="BC5" s="680"/>
      <c r="BD5" s="680"/>
      <c r="BE5" s="680"/>
      <c r="BF5" s="681"/>
      <c r="BG5" s="621">
        <v>15144292</v>
      </c>
      <c r="BH5" s="622"/>
      <c r="BI5" s="622"/>
      <c r="BJ5" s="622"/>
      <c r="BK5" s="622"/>
      <c r="BL5" s="622"/>
      <c r="BM5" s="622"/>
      <c r="BN5" s="623"/>
      <c r="BO5" s="659">
        <v>90.9</v>
      </c>
      <c r="BP5" s="659"/>
      <c r="BQ5" s="659"/>
      <c r="BR5" s="659"/>
      <c r="BS5" s="660">
        <v>225549</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198573</v>
      </c>
      <c r="S6" s="622"/>
      <c r="T6" s="622"/>
      <c r="U6" s="622"/>
      <c r="V6" s="622"/>
      <c r="W6" s="622"/>
      <c r="X6" s="622"/>
      <c r="Y6" s="623"/>
      <c r="Z6" s="659">
        <v>0.4</v>
      </c>
      <c r="AA6" s="659"/>
      <c r="AB6" s="659"/>
      <c r="AC6" s="659"/>
      <c r="AD6" s="660">
        <v>198573</v>
      </c>
      <c r="AE6" s="660"/>
      <c r="AF6" s="660"/>
      <c r="AG6" s="660"/>
      <c r="AH6" s="660"/>
      <c r="AI6" s="660"/>
      <c r="AJ6" s="660"/>
      <c r="AK6" s="660"/>
      <c r="AL6" s="624">
        <v>0.7</v>
      </c>
      <c r="AM6" s="625"/>
      <c r="AN6" s="625"/>
      <c r="AO6" s="661"/>
      <c r="AP6" s="618" t="s">
        <v>221</v>
      </c>
      <c r="AQ6" s="619"/>
      <c r="AR6" s="619"/>
      <c r="AS6" s="619"/>
      <c r="AT6" s="619"/>
      <c r="AU6" s="619"/>
      <c r="AV6" s="619"/>
      <c r="AW6" s="619"/>
      <c r="AX6" s="619"/>
      <c r="AY6" s="619"/>
      <c r="AZ6" s="619"/>
      <c r="BA6" s="619"/>
      <c r="BB6" s="619"/>
      <c r="BC6" s="619"/>
      <c r="BD6" s="619"/>
      <c r="BE6" s="619"/>
      <c r="BF6" s="620"/>
      <c r="BG6" s="621">
        <v>15144292</v>
      </c>
      <c r="BH6" s="622"/>
      <c r="BI6" s="622"/>
      <c r="BJ6" s="622"/>
      <c r="BK6" s="622"/>
      <c r="BL6" s="622"/>
      <c r="BM6" s="622"/>
      <c r="BN6" s="623"/>
      <c r="BO6" s="659">
        <v>90.9</v>
      </c>
      <c r="BP6" s="659"/>
      <c r="BQ6" s="659"/>
      <c r="BR6" s="659"/>
      <c r="BS6" s="660">
        <v>225549</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299617</v>
      </c>
      <c r="CS6" s="622"/>
      <c r="CT6" s="622"/>
      <c r="CU6" s="622"/>
      <c r="CV6" s="622"/>
      <c r="CW6" s="622"/>
      <c r="CX6" s="622"/>
      <c r="CY6" s="623"/>
      <c r="CZ6" s="703">
        <v>0.6</v>
      </c>
      <c r="DA6" s="685"/>
      <c r="DB6" s="685"/>
      <c r="DC6" s="705"/>
      <c r="DD6" s="627" t="s">
        <v>122</v>
      </c>
      <c r="DE6" s="622"/>
      <c r="DF6" s="622"/>
      <c r="DG6" s="622"/>
      <c r="DH6" s="622"/>
      <c r="DI6" s="622"/>
      <c r="DJ6" s="622"/>
      <c r="DK6" s="622"/>
      <c r="DL6" s="622"/>
      <c r="DM6" s="622"/>
      <c r="DN6" s="622"/>
      <c r="DO6" s="622"/>
      <c r="DP6" s="623"/>
      <c r="DQ6" s="627">
        <v>297609</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17136</v>
      </c>
      <c r="S7" s="622"/>
      <c r="T7" s="622"/>
      <c r="U7" s="622"/>
      <c r="V7" s="622"/>
      <c r="W7" s="622"/>
      <c r="X7" s="622"/>
      <c r="Y7" s="623"/>
      <c r="Z7" s="659">
        <v>0</v>
      </c>
      <c r="AA7" s="659"/>
      <c r="AB7" s="659"/>
      <c r="AC7" s="659"/>
      <c r="AD7" s="660">
        <v>17136</v>
      </c>
      <c r="AE7" s="660"/>
      <c r="AF7" s="660"/>
      <c r="AG7" s="660"/>
      <c r="AH7" s="660"/>
      <c r="AI7" s="660"/>
      <c r="AJ7" s="660"/>
      <c r="AK7" s="660"/>
      <c r="AL7" s="624">
        <v>0.1</v>
      </c>
      <c r="AM7" s="625"/>
      <c r="AN7" s="625"/>
      <c r="AO7" s="661"/>
      <c r="AP7" s="618" t="s">
        <v>224</v>
      </c>
      <c r="AQ7" s="619"/>
      <c r="AR7" s="619"/>
      <c r="AS7" s="619"/>
      <c r="AT7" s="619"/>
      <c r="AU7" s="619"/>
      <c r="AV7" s="619"/>
      <c r="AW7" s="619"/>
      <c r="AX7" s="619"/>
      <c r="AY7" s="619"/>
      <c r="AZ7" s="619"/>
      <c r="BA7" s="619"/>
      <c r="BB7" s="619"/>
      <c r="BC7" s="619"/>
      <c r="BD7" s="619"/>
      <c r="BE7" s="619"/>
      <c r="BF7" s="620"/>
      <c r="BG7" s="621">
        <v>6820766</v>
      </c>
      <c r="BH7" s="622"/>
      <c r="BI7" s="622"/>
      <c r="BJ7" s="622"/>
      <c r="BK7" s="622"/>
      <c r="BL7" s="622"/>
      <c r="BM7" s="622"/>
      <c r="BN7" s="623"/>
      <c r="BO7" s="659">
        <v>40.9</v>
      </c>
      <c r="BP7" s="659"/>
      <c r="BQ7" s="659"/>
      <c r="BR7" s="659"/>
      <c r="BS7" s="660">
        <v>225549</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7140002</v>
      </c>
      <c r="CS7" s="622"/>
      <c r="CT7" s="622"/>
      <c r="CU7" s="622"/>
      <c r="CV7" s="622"/>
      <c r="CW7" s="622"/>
      <c r="CX7" s="622"/>
      <c r="CY7" s="623"/>
      <c r="CZ7" s="659">
        <v>13.1</v>
      </c>
      <c r="DA7" s="659"/>
      <c r="DB7" s="659"/>
      <c r="DC7" s="659"/>
      <c r="DD7" s="627">
        <v>15660</v>
      </c>
      <c r="DE7" s="622"/>
      <c r="DF7" s="622"/>
      <c r="DG7" s="622"/>
      <c r="DH7" s="622"/>
      <c r="DI7" s="622"/>
      <c r="DJ7" s="622"/>
      <c r="DK7" s="622"/>
      <c r="DL7" s="622"/>
      <c r="DM7" s="622"/>
      <c r="DN7" s="622"/>
      <c r="DO7" s="622"/>
      <c r="DP7" s="623"/>
      <c r="DQ7" s="627">
        <v>6509341</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189839</v>
      </c>
      <c r="S8" s="622"/>
      <c r="T8" s="622"/>
      <c r="U8" s="622"/>
      <c r="V8" s="622"/>
      <c r="W8" s="622"/>
      <c r="X8" s="622"/>
      <c r="Y8" s="623"/>
      <c r="Z8" s="659">
        <v>0.3</v>
      </c>
      <c r="AA8" s="659"/>
      <c r="AB8" s="659"/>
      <c r="AC8" s="659"/>
      <c r="AD8" s="660">
        <v>189839</v>
      </c>
      <c r="AE8" s="660"/>
      <c r="AF8" s="660"/>
      <c r="AG8" s="660"/>
      <c r="AH8" s="660"/>
      <c r="AI8" s="660"/>
      <c r="AJ8" s="660"/>
      <c r="AK8" s="660"/>
      <c r="AL8" s="624">
        <v>0.7</v>
      </c>
      <c r="AM8" s="625"/>
      <c r="AN8" s="625"/>
      <c r="AO8" s="661"/>
      <c r="AP8" s="618" t="s">
        <v>227</v>
      </c>
      <c r="AQ8" s="619"/>
      <c r="AR8" s="619"/>
      <c r="AS8" s="619"/>
      <c r="AT8" s="619"/>
      <c r="AU8" s="619"/>
      <c r="AV8" s="619"/>
      <c r="AW8" s="619"/>
      <c r="AX8" s="619"/>
      <c r="AY8" s="619"/>
      <c r="AZ8" s="619"/>
      <c r="BA8" s="619"/>
      <c r="BB8" s="619"/>
      <c r="BC8" s="619"/>
      <c r="BD8" s="619"/>
      <c r="BE8" s="619"/>
      <c r="BF8" s="620"/>
      <c r="BG8" s="621">
        <v>172471</v>
      </c>
      <c r="BH8" s="622"/>
      <c r="BI8" s="622"/>
      <c r="BJ8" s="622"/>
      <c r="BK8" s="622"/>
      <c r="BL8" s="622"/>
      <c r="BM8" s="622"/>
      <c r="BN8" s="623"/>
      <c r="BO8" s="659">
        <v>1</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25232649</v>
      </c>
      <c r="CS8" s="622"/>
      <c r="CT8" s="622"/>
      <c r="CU8" s="622"/>
      <c r="CV8" s="622"/>
      <c r="CW8" s="622"/>
      <c r="CX8" s="622"/>
      <c r="CY8" s="623"/>
      <c r="CZ8" s="659">
        <v>46.3</v>
      </c>
      <c r="DA8" s="659"/>
      <c r="DB8" s="659"/>
      <c r="DC8" s="659"/>
      <c r="DD8" s="627">
        <v>88441</v>
      </c>
      <c r="DE8" s="622"/>
      <c r="DF8" s="622"/>
      <c r="DG8" s="622"/>
      <c r="DH8" s="622"/>
      <c r="DI8" s="622"/>
      <c r="DJ8" s="622"/>
      <c r="DK8" s="622"/>
      <c r="DL8" s="622"/>
      <c r="DM8" s="622"/>
      <c r="DN8" s="622"/>
      <c r="DO8" s="622"/>
      <c r="DP8" s="623"/>
      <c r="DQ8" s="627">
        <v>12401733</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249540</v>
      </c>
      <c r="S9" s="622"/>
      <c r="T9" s="622"/>
      <c r="U9" s="622"/>
      <c r="V9" s="622"/>
      <c r="W9" s="622"/>
      <c r="X9" s="622"/>
      <c r="Y9" s="623"/>
      <c r="Z9" s="659">
        <v>0.4</v>
      </c>
      <c r="AA9" s="659"/>
      <c r="AB9" s="659"/>
      <c r="AC9" s="659"/>
      <c r="AD9" s="660">
        <v>249540</v>
      </c>
      <c r="AE9" s="660"/>
      <c r="AF9" s="660"/>
      <c r="AG9" s="660"/>
      <c r="AH9" s="660"/>
      <c r="AI9" s="660"/>
      <c r="AJ9" s="660"/>
      <c r="AK9" s="660"/>
      <c r="AL9" s="624">
        <v>0.9</v>
      </c>
      <c r="AM9" s="625"/>
      <c r="AN9" s="625"/>
      <c r="AO9" s="661"/>
      <c r="AP9" s="618" t="s">
        <v>230</v>
      </c>
      <c r="AQ9" s="619"/>
      <c r="AR9" s="619"/>
      <c r="AS9" s="619"/>
      <c r="AT9" s="619"/>
      <c r="AU9" s="619"/>
      <c r="AV9" s="619"/>
      <c r="AW9" s="619"/>
      <c r="AX9" s="619"/>
      <c r="AY9" s="619"/>
      <c r="AZ9" s="619"/>
      <c r="BA9" s="619"/>
      <c r="BB9" s="619"/>
      <c r="BC9" s="619"/>
      <c r="BD9" s="619"/>
      <c r="BE9" s="619"/>
      <c r="BF9" s="620"/>
      <c r="BG9" s="621">
        <v>5634644</v>
      </c>
      <c r="BH9" s="622"/>
      <c r="BI9" s="622"/>
      <c r="BJ9" s="622"/>
      <c r="BK9" s="622"/>
      <c r="BL9" s="622"/>
      <c r="BM9" s="622"/>
      <c r="BN9" s="623"/>
      <c r="BO9" s="659">
        <v>33.799999999999997</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3371728</v>
      </c>
      <c r="CS9" s="622"/>
      <c r="CT9" s="622"/>
      <c r="CU9" s="622"/>
      <c r="CV9" s="622"/>
      <c r="CW9" s="622"/>
      <c r="CX9" s="622"/>
      <c r="CY9" s="623"/>
      <c r="CZ9" s="659">
        <v>6.2</v>
      </c>
      <c r="DA9" s="659"/>
      <c r="DB9" s="659"/>
      <c r="DC9" s="659"/>
      <c r="DD9" s="627">
        <v>56970</v>
      </c>
      <c r="DE9" s="622"/>
      <c r="DF9" s="622"/>
      <c r="DG9" s="622"/>
      <c r="DH9" s="622"/>
      <c r="DI9" s="622"/>
      <c r="DJ9" s="622"/>
      <c r="DK9" s="622"/>
      <c r="DL9" s="622"/>
      <c r="DM9" s="622"/>
      <c r="DN9" s="622"/>
      <c r="DO9" s="622"/>
      <c r="DP9" s="623"/>
      <c r="DQ9" s="627">
        <v>2722932</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366536</v>
      </c>
      <c r="BH10" s="622"/>
      <c r="BI10" s="622"/>
      <c r="BJ10" s="622"/>
      <c r="BK10" s="622"/>
      <c r="BL10" s="622"/>
      <c r="BM10" s="622"/>
      <c r="BN10" s="623"/>
      <c r="BO10" s="659">
        <v>2.2000000000000002</v>
      </c>
      <c r="BP10" s="659"/>
      <c r="BQ10" s="659"/>
      <c r="BR10" s="659"/>
      <c r="BS10" s="660">
        <v>41058</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9726</v>
      </c>
      <c r="CS10" s="622"/>
      <c r="CT10" s="622"/>
      <c r="CU10" s="622"/>
      <c r="CV10" s="622"/>
      <c r="CW10" s="622"/>
      <c r="CX10" s="622"/>
      <c r="CY10" s="623"/>
      <c r="CZ10" s="659">
        <v>0</v>
      </c>
      <c r="DA10" s="659"/>
      <c r="DB10" s="659"/>
      <c r="DC10" s="659"/>
      <c r="DD10" s="627" t="s">
        <v>122</v>
      </c>
      <c r="DE10" s="622"/>
      <c r="DF10" s="622"/>
      <c r="DG10" s="622"/>
      <c r="DH10" s="622"/>
      <c r="DI10" s="622"/>
      <c r="DJ10" s="622"/>
      <c r="DK10" s="622"/>
      <c r="DL10" s="622"/>
      <c r="DM10" s="622"/>
      <c r="DN10" s="622"/>
      <c r="DO10" s="622"/>
      <c r="DP10" s="623"/>
      <c r="DQ10" s="627">
        <v>8234</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2912305</v>
      </c>
      <c r="S11" s="622"/>
      <c r="T11" s="622"/>
      <c r="U11" s="622"/>
      <c r="V11" s="622"/>
      <c r="W11" s="622"/>
      <c r="X11" s="622"/>
      <c r="Y11" s="623"/>
      <c r="Z11" s="624">
        <v>5.2</v>
      </c>
      <c r="AA11" s="625"/>
      <c r="AB11" s="625"/>
      <c r="AC11" s="626"/>
      <c r="AD11" s="627">
        <v>2912305</v>
      </c>
      <c r="AE11" s="622"/>
      <c r="AF11" s="622"/>
      <c r="AG11" s="622"/>
      <c r="AH11" s="622"/>
      <c r="AI11" s="622"/>
      <c r="AJ11" s="622"/>
      <c r="AK11" s="623"/>
      <c r="AL11" s="624">
        <v>10.7</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647115</v>
      </c>
      <c r="BH11" s="622"/>
      <c r="BI11" s="622"/>
      <c r="BJ11" s="622"/>
      <c r="BK11" s="622"/>
      <c r="BL11" s="622"/>
      <c r="BM11" s="622"/>
      <c r="BN11" s="623"/>
      <c r="BO11" s="659">
        <v>3.9</v>
      </c>
      <c r="BP11" s="659"/>
      <c r="BQ11" s="659"/>
      <c r="BR11" s="659"/>
      <c r="BS11" s="660">
        <v>184491</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80519</v>
      </c>
      <c r="CS11" s="622"/>
      <c r="CT11" s="622"/>
      <c r="CU11" s="622"/>
      <c r="CV11" s="622"/>
      <c r="CW11" s="622"/>
      <c r="CX11" s="622"/>
      <c r="CY11" s="623"/>
      <c r="CZ11" s="659">
        <v>0.1</v>
      </c>
      <c r="DA11" s="659"/>
      <c r="DB11" s="659"/>
      <c r="DC11" s="659"/>
      <c r="DD11" s="627">
        <v>25</v>
      </c>
      <c r="DE11" s="622"/>
      <c r="DF11" s="622"/>
      <c r="DG11" s="622"/>
      <c r="DH11" s="622"/>
      <c r="DI11" s="622"/>
      <c r="DJ11" s="622"/>
      <c r="DK11" s="622"/>
      <c r="DL11" s="622"/>
      <c r="DM11" s="622"/>
      <c r="DN11" s="622"/>
      <c r="DO11" s="622"/>
      <c r="DP11" s="623"/>
      <c r="DQ11" s="627">
        <v>79221</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20955</v>
      </c>
      <c r="S12" s="622"/>
      <c r="T12" s="622"/>
      <c r="U12" s="622"/>
      <c r="V12" s="622"/>
      <c r="W12" s="622"/>
      <c r="X12" s="622"/>
      <c r="Y12" s="623"/>
      <c r="Z12" s="659">
        <v>0</v>
      </c>
      <c r="AA12" s="659"/>
      <c r="AB12" s="659"/>
      <c r="AC12" s="659"/>
      <c r="AD12" s="660">
        <v>20955</v>
      </c>
      <c r="AE12" s="660"/>
      <c r="AF12" s="660"/>
      <c r="AG12" s="660"/>
      <c r="AH12" s="660"/>
      <c r="AI12" s="660"/>
      <c r="AJ12" s="660"/>
      <c r="AK12" s="660"/>
      <c r="AL12" s="624">
        <v>0.1</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7261202</v>
      </c>
      <c r="BH12" s="622"/>
      <c r="BI12" s="622"/>
      <c r="BJ12" s="622"/>
      <c r="BK12" s="622"/>
      <c r="BL12" s="622"/>
      <c r="BM12" s="622"/>
      <c r="BN12" s="623"/>
      <c r="BO12" s="659">
        <v>43.6</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107291</v>
      </c>
      <c r="CS12" s="622"/>
      <c r="CT12" s="622"/>
      <c r="CU12" s="622"/>
      <c r="CV12" s="622"/>
      <c r="CW12" s="622"/>
      <c r="CX12" s="622"/>
      <c r="CY12" s="623"/>
      <c r="CZ12" s="659">
        <v>0.2</v>
      </c>
      <c r="DA12" s="659"/>
      <c r="DB12" s="659"/>
      <c r="DC12" s="659"/>
      <c r="DD12" s="627">
        <v>1435</v>
      </c>
      <c r="DE12" s="622"/>
      <c r="DF12" s="622"/>
      <c r="DG12" s="622"/>
      <c r="DH12" s="622"/>
      <c r="DI12" s="622"/>
      <c r="DJ12" s="622"/>
      <c r="DK12" s="622"/>
      <c r="DL12" s="622"/>
      <c r="DM12" s="622"/>
      <c r="DN12" s="622"/>
      <c r="DO12" s="622"/>
      <c r="DP12" s="623"/>
      <c r="DQ12" s="627">
        <v>68354</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7157444</v>
      </c>
      <c r="BH13" s="622"/>
      <c r="BI13" s="622"/>
      <c r="BJ13" s="622"/>
      <c r="BK13" s="622"/>
      <c r="BL13" s="622"/>
      <c r="BM13" s="622"/>
      <c r="BN13" s="623"/>
      <c r="BO13" s="659">
        <v>43</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5323966</v>
      </c>
      <c r="CS13" s="622"/>
      <c r="CT13" s="622"/>
      <c r="CU13" s="622"/>
      <c r="CV13" s="622"/>
      <c r="CW13" s="622"/>
      <c r="CX13" s="622"/>
      <c r="CY13" s="623"/>
      <c r="CZ13" s="659">
        <v>9.8000000000000007</v>
      </c>
      <c r="DA13" s="659"/>
      <c r="DB13" s="659"/>
      <c r="DC13" s="659"/>
      <c r="DD13" s="627">
        <v>1197443</v>
      </c>
      <c r="DE13" s="622"/>
      <c r="DF13" s="622"/>
      <c r="DG13" s="622"/>
      <c r="DH13" s="622"/>
      <c r="DI13" s="622"/>
      <c r="DJ13" s="622"/>
      <c r="DK13" s="622"/>
      <c r="DL13" s="622"/>
      <c r="DM13" s="622"/>
      <c r="DN13" s="622"/>
      <c r="DO13" s="622"/>
      <c r="DP13" s="623"/>
      <c r="DQ13" s="627">
        <v>3412840</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202665</v>
      </c>
      <c r="BH14" s="622"/>
      <c r="BI14" s="622"/>
      <c r="BJ14" s="622"/>
      <c r="BK14" s="622"/>
      <c r="BL14" s="622"/>
      <c r="BM14" s="622"/>
      <c r="BN14" s="623"/>
      <c r="BO14" s="659">
        <v>1.2</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1545307</v>
      </c>
      <c r="CS14" s="622"/>
      <c r="CT14" s="622"/>
      <c r="CU14" s="622"/>
      <c r="CV14" s="622"/>
      <c r="CW14" s="622"/>
      <c r="CX14" s="622"/>
      <c r="CY14" s="623"/>
      <c r="CZ14" s="659">
        <v>2.8</v>
      </c>
      <c r="DA14" s="659"/>
      <c r="DB14" s="659"/>
      <c r="DC14" s="659"/>
      <c r="DD14" s="627">
        <v>76070</v>
      </c>
      <c r="DE14" s="622"/>
      <c r="DF14" s="622"/>
      <c r="DG14" s="622"/>
      <c r="DH14" s="622"/>
      <c r="DI14" s="622"/>
      <c r="DJ14" s="622"/>
      <c r="DK14" s="622"/>
      <c r="DL14" s="622"/>
      <c r="DM14" s="622"/>
      <c r="DN14" s="622"/>
      <c r="DO14" s="622"/>
      <c r="DP14" s="623"/>
      <c r="DQ14" s="627">
        <v>1393546</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v>53799</v>
      </c>
      <c r="S15" s="622"/>
      <c r="T15" s="622"/>
      <c r="U15" s="622"/>
      <c r="V15" s="622"/>
      <c r="W15" s="622"/>
      <c r="X15" s="622"/>
      <c r="Y15" s="623"/>
      <c r="Z15" s="659">
        <v>0.1</v>
      </c>
      <c r="AA15" s="659"/>
      <c r="AB15" s="659"/>
      <c r="AC15" s="659"/>
      <c r="AD15" s="660">
        <v>53799</v>
      </c>
      <c r="AE15" s="660"/>
      <c r="AF15" s="660"/>
      <c r="AG15" s="660"/>
      <c r="AH15" s="660"/>
      <c r="AI15" s="660"/>
      <c r="AJ15" s="660"/>
      <c r="AK15" s="660"/>
      <c r="AL15" s="624">
        <v>0.2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859659</v>
      </c>
      <c r="BH15" s="622"/>
      <c r="BI15" s="622"/>
      <c r="BJ15" s="622"/>
      <c r="BK15" s="622"/>
      <c r="BL15" s="622"/>
      <c r="BM15" s="622"/>
      <c r="BN15" s="623"/>
      <c r="BO15" s="659">
        <v>5.2</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8023332</v>
      </c>
      <c r="CS15" s="622"/>
      <c r="CT15" s="622"/>
      <c r="CU15" s="622"/>
      <c r="CV15" s="622"/>
      <c r="CW15" s="622"/>
      <c r="CX15" s="622"/>
      <c r="CY15" s="623"/>
      <c r="CZ15" s="659">
        <v>14.7</v>
      </c>
      <c r="DA15" s="659"/>
      <c r="DB15" s="659"/>
      <c r="DC15" s="659"/>
      <c r="DD15" s="627">
        <v>2819650</v>
      </c>
      <c r="DE15" s="622"/>
      <c r="DF15" s="622"/>
      <c r="DG15" s="622"/>
      <c r="DH15" s="622"/>
      <c r="DI15" s="622"/>
      <c r="DJ15" s="622"/>
      <c r="DK15" s="622"/>
      <c r="DL15" s="622"/>
      <c r="DM15" s="622"/>
      <c r="DN15" s="622"/>
      <c r="DO15" s="622"/>
      <c r="DP15" s="623"/>
      <c r="DQ15" s="627">
        <v>4507703</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368723</v>
      </c>
      <c r="S16" s="622"/>
      <c r="T16" s="622"/>
      <c r="U16" s="622"/>
      <c r="V16" s="622"/>
      <c r="W16" s="622"/>
      <c r="X16" s="622"/>
      <c r="Y16" s="623"/>
      <c r="Z16" s="659">
        <v>0.7</v>
      </c>
      <c r="AA16" s="659"/>
      <c r="AB16" s="659"/>
      <c r="AC16" s="659"/>
      <c r="AD16" s="660">
        <v>368723</v>
      </c>
      <c r="AE16" s="660"/>
      <c r="AF16" s="660"/>
      <c r="AG16" s="660"/>
      <c r="AH16" s="660"/>
      <c r="AI16" s="660"/>
      <c r="AJ16" s="660"/>
      <c r="AK16" s="660"/>
      <c r="AL16" s="624">
        <v>1.4</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601138</v>
      </c>
      <c r="S17" s="622"/>
      <c r="T17" s="622"/>
      <c r="U17" s="622"/>
      <c r="V17" s="622"/>
      <c r="W17" s="622"/>
      <c r="X17" s="622"/>
      <c r="Y17" s="623"/>
      <c r="Z17" s="659">
        <v>1.1000000000000001</v>
      </c>
      <c r="AA17" s="659"/>
      <c r="AB17" s="659"/>
      <c r="AC17" s="659"/>
      <c r="AD17" s="660">
        <v>601138</v>
      </c>
      <c r="AE17" s="660"/>
      <c r="AF17" s="660"/>
      <c r="AG17" s="660"/>
      <c r="AH17" s="660"/>
      <c r="AI17" s="660"/>
      <c r="AJ17" s="660"/>
      <c r="AK17" s="660"/>
      <c r="AL17" s="624">
        <v>2.2000000000000002</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3320182</v>
      </c>
      <c r="CS17" s="622"/>
      <c r="CT17" s="622"/>
      <c r="CU17" s="622"/>
      <c r="CV17" s="622"/>
      <c r="CW17" s="622"/>
      <c r="CX17" s="622"/>
      <c r="CY17" s="623"/>
      <c r="CZ17" s="659">
        <v>6.1</v>
      </c>
      <c r="DA17" s="659"/>
      <c r="DB17" s="659"/>
      <c r="DC17" s="659"/>
      <c r="DD17" s="627" t="s">
        <v>122</v>
      </c>
      <c r="DE17" s="622"/>
      <c r="DF17" s="622"/>
      <c r="DG17" s="622"/>
      <c r="DH17" s="622"/>
      <c r="DI17" s="622"/>
      <c r="DJ17" s="622"/>
      <c r="DK17" s="622"/>
      <c r="DL17" s="622"/>
      <c r="DM17" s="622"/>
      <c r="DN17" s="622"/>
      <c r="DO17" s="622"/>
      <c r="DP17" s="623"/>
      <c r="DQ17" s="627">
        <v>3320182</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101314</v>
      </c>
      <c r="S18" s="622"/>
      <c r="T18" s="622"/>
      <c r="U18" s="622"/>
      <c r="V18" s="622"/>
      <c r="W18" s="622"/>
      <c r="X18" s="622"/>
      <c r="Y18" s="623"/>
      <c r="Z18" s="659">
        <v>0.2</v>
      </c>
      <c r="AA18" s="659"/>
      <c r="AB18" s="659"/>
      <c r="AC18" s="659"/>
      <c r="AD18" s="660">
        <v>101314</v>
      </c>
      <c r="AE18" s="660"/>
      <c r="AF18" s="660"/>
      <c r="AG18" s="660"/>
      <c r="AH18" s="660"/>
      <c r="AI18" s="660"/>
      <c r="AJ18" s="660"/>
      <c r="AK18" s="660"/>
      <c r="AL18" s="624">
        <v>0.4</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493702</v>
      </c>
      <c r="S19" s="622"/>
      <c r="T19" s="622"/>
      <c r="U19" s="622"/>
      <c r="V19" s="622"/>
      <c r="W19" s="622"/>
      <c r="X19" s="622"/>
      <c r="Y19" s="623"/>
      <c r="Z19" s="659">
        <v>0.9</v>
      </c>
      <c r="AA19" s="659"/>
      <c r="AB19" s="659"/>
      <c r="AC19" s="659"/>
      <c r="AD19" s="660">
        <v>493702</v>
      </c>
      <c r="AE19" s="660"/>
      <c r="AF19" s="660"/>
      <c r="AG19" s="660"/>
      <c r="AH19" s="660"/>
      <c r="AI19" s="660"/>
      <c r="AJ19" s="660"/>
      <c r="AK19" s="660"/>
      <c r="AL19" s="624">
        <v>1.8</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1518237</v>
      </c>
      <c r="BH19" s="622"/>
      <c r="BI19" s="622"/>
      <c r="BJ19" s="622"/>
      <c r="BK19" s="622"/>
      <c r="BL19" s="622"/>
      <c r="BM19" s="622"/>
      <c r="BN19" s="623"/>
      <c r="BO19" s="659">
        <v>9.1</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6122</v>
      </c>
      <c r="S20" s="622"/>
      <c r="T20" s="622"/>
      <c r="U20" s="622"/>
      <c r="V20" s="622"/>
      <c r="W20" s="622"/>
      <c r="X20" s="622"/>
      <c r="Y20" s="623"/>
      <c r="Z20" s="659">
        <v>0</v>
      </c>
      <c r="AA20" s="659"/>
      <c r="AB20" s="659"/>
      <c r="AC20" s="659"/>
      <c r="AD20" s="660">
        <v>6122</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1518237</v>
      </c>
      <c r="BH20" s="622"/>
      <c r="BI20" s="622"/>
      <c r="BJ20" s="622"/>
      <c r="BK20" s="622"/>
      <c r="BL20" s="622"/>
      <c r="BM20" s="622"/>
      <c r="BN20" s="623"/>
      <c r="BO20" s="659">
        <v>9.1</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54454319</v>
      </c>
      <c r="CS20" s="622"/>
      <c r="CT20" s="622"/>
      <c r="CU20" s="622"/>
      <c r="CV20" s="622"/>
      <c r="CW20" s="622"/>
      <c r="CX20" s="622"/>
      <c r="CY20" s="623"/>
      <c r="CZ20" s="659">
        <v>100</v>
      </c>
      <c r="DA20" s="659"/>
      <c r="DB20" s="659"/>
      <c r="DC20" s="659"/>
      <c r="DD20" s="627">
        <v>4255694</v>
      </c>
      <c r="DE20" s="622"/>
      <c r="DF20" s="622"/>
      <c r="DG20" s="622"/>
      <c r="DH20" s="622"/>
      <c r="DI20" s="622"/>
      <c r="DJ20" s="622"/>
      <c r="DK20" s="622"/>
      <c r="DL20" s="622"/>
      <c r="DM20" s="622"/>
      <c r="DN20" s="622"/>
      <c r="DO20" s="622"/>
      <c r="DP20" s="623"/>
      <c r="DQ20" s="627">
        <v>34721695</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7610136</v>
      </c>
      <c r="S21" s="622"/>
      <c r="T21" s="622"/>
      <c r="U21" s="622"/>
      <c r="V21" s="622"/>
      <c r="W21" s="622"/>
      <c r="X21" s="622"/>
      <c r="Y21" s="623"/>
      <c r="Z21" s="659">
        <v>13.7</v>
      </c>
      <c r="AA21" s="659"/>
      <c r="AB21" s="659"/>
      <c r="AC21" s="659"/>
      <c r="AD21" s="660">
        <v>7294861</v>
      </c>
      <c r="AE21" s="660"/>
      <c r="AF21" s="660"/>
      <c r="AG21" s="660"/>
      <c r="AH21" s="660"/>
      <c r="AI21" s="660"/>
      <c r="AJ21" s="660"/>
      <c r="AK21" s="660"/>
      <c r="AL21" s="624">
        <v>26.8</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1513</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7294861</v>
      </c>
      <c r="S22" s="622"/>
      <c r="T22" s="622"/>
      <c r="U22" s="622"/>
      <c r="V22" s="622"/>
      <c r="W22" s="622"/>
      <c r="X22" s="622"/>
      <c r="Y22" s="623"/>
      <c r="Z22" s="659">
        <v>13.1</v>
      </c>
      <c r="AA22" s="659"/>
      <c r="AB22" s="659"/>
      <c r="AC22" s="659"/>
      <c r="AD22" s="660">
        <v>7294861</v>
      </c>
      <c r="AE22" s="660"/>
      <c r="AF22" s="660"/>
      <c r="AG22" s="660"/>
      <c r="AH22" s="660"/>
      <c r="AI22" s="660"/>
      <c r="AJ22" s="660"/>
      <c r="AK22" s="660"/>
      <c r="AL22" s="624">
        <v>26.8</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315275</v>
      </c>
      <c r="S23" s="622"/>
      <c r="T23" s="622"/>
      <c r="U23" s="622"/>
      <c r="V23" s="622"/>
      <c r="W23" s="622"/>
      <c r="X23" s="622"/>
      <c r="Y23" s="623"/>
      <c r="Z23" s="659">
        <v>0.6</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1516724</v>
      </c>
      <c r="BH23" s="622"/>
      <c r="BI23" s="622"/>
      <c r="BJ23" s="622"/>
      <c r="BK23" s="622"/>
      <c r="BL23" s="622"/>
      <c r="BM23" s="622"/>
      <c r="BN23" s="623"/>
      <c r="BO23" s="659">
        <v>9.1</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26722417</v>
      </c>
      <c r="CS24" s="677"/>
      <c r="CT24" s="677"/>
      <c r="CU24" s="677"/>
      <c r="CV24" s="677"/>
      <c r="CW24" s="677"/>
      <c r="CX24" s="677"/>
      <c r="CY24" s="702"/>
      <c r="CZ24" s="703">
        <v>49.1</v>
      </c>
      <c r="DA24" s="685"/>
      <c r="DB24" s="685"/>
      <c r="DC24" s="705"/>
      <c r="DD24" s="701">
        <v>14820127</v>
      </c>
      <c r="DE24" s="677"/>
      <c r="DF24" s="677"/>
      <c r="DG24" s="677"/>
      <c r="DH24" s="677"/>
      <c r="DI24" s="677"/>
      <c r="DJ24" s="677"/>
      <c r="DK24" s="702"/>
      <c r="DL24" s="701">
        <v>12933412</v>
      </c>
      <c r="DM24" s="677"/>
      <c r="DN24" s="677"/>
      <c r="DO24" s="677"/>
      <c r="DP24" s="677"/>
      <c r="DQ24" s="677"/>
      <c r="DR24" s="677"/>
      <c r="DS24" s="677"/>
      <c r="DT24" s="677"/>
      <c r="DU24" s="677"/>
      <c r="DV24" s="702"/>
      <c r="DW24" s="703">
        <v>47.3</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28884673</v>
      </c>
      <c r="S25" s="622"/>
      <c r="T25" s="622"/>
      <c r="U25" s="622"/>
      <c r="V25" s="622"/>
      <c r="W25" s="622"/>
      <c r="X25" s="622"/>
      <c r="Y25" s="623"/>
      <c r="Z25" s="659">
        <v>52.1</v>
      </c>
      <c r="AA25" s="659"/>
      <c r="AB25" s="659"/>
      <c r="AC25" s="659"/>
      <c r="AD25" s="660">
        <v>27052674</v>
      </c>
      <c r="AE25" s="660"/>
      <c r="AF25" s="660"/>
      <c r="AG25" s="660"/>
      <c r="AH25" s="660"/>
      <c r="AI25" s="660"/>
      <c r="AJ25" s="660"/>
      <c r="AK25" s="660"/>
      <c r="AL25" s="624">
        <v>99.3</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6446210</v>
      </c>
      <c r="CS25" s="634"/>
      <c r="CT25" s="634"/>
      <c r="CU25" s="634"/>
      <c r="CV25" s="634"/>
      <c r="CW25" s="634"/>
      <c r="CX25" s="634"/>
      <c r="CY25" s="635"/>
      <c r="CZ25" s="624">
        <v>11.8</v>
      </c>
      <c r="DA25" s="636"/>
      <c r="DB25" s="636"/>
      <c r="DC25" s="637"/>
      <c r="DD25" s="627">
        <v>5771942</v>
      </c>
      <c r="DE25" s="634"/>
      <c r="DF25" s="634"/>
      <c r="DG25" s="634"/>
      <c r="DH25" s="634"/>
      <c r="DI25" s="634"/>
      <c r="DJ25" s="634"/>
      <c r="DK25" s="635"/>
      <c r="DL25" s="627">
        <v>5500672</v>
      </c>
      <c r="DM25" s="634"/>
      <c r="DN25" s="634"/>
      <c r="DO25" s="634"/>
      <c r="DP25" s="634"/>
      <c r="DQ25" s="634"/>
      <c r="DR25" s="634"/>
      <c r="DS25" s="634"/>
      <c r="DT25" s="634"/>
      <c r="DU25" s="634"/>
      <c r="DV25" s="635"/>
      <c r="DW25" s="624">
        <v>20.100000000000001</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11374</v>
      </c>
      <c r="S26" s="622"/>
      <c r="T26" s="622"/>
      <c r="U26" s="622"/>
      <c r="V26" s="622"/>
      <c r="W26" s="622"/>
      <c r="X26" s="622"/>
      <c r="Y26" s="623"/>
      <c r="Z26" s="659">
        <v>0</v>
      </c>
      <c r="AA26" s="659"/>
      <c r="AB26" s="659"/>
      <c r="AC26" s="659"/>
      <c r="AD26" s="660">
        <v>11374</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3758672</v>
      </c>
      <c r="CS26" s="622"/>
      <c r="CT26" s="622"/>
      <c r="CU26" s="622"/>
      <c r="CV26" s="622"/>
      <c r="CW26" s="622"/>
      <c r="CX26" s="622"/>
      <c r="CY26" s="623"/>
      <c r="CZ26" s="624">
        <v>6.9</v>
      </c>
      <c r="DA26" s="636"/>
      <c r="DB26" s="636"/>
      <c r="DC26" s="637"/>
      <c r="DD26" s="627">
        <v>3283682</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52702</v>
      </c>
      <c r="S27" s="622"/>
      <c r="T27" s="622"/>
      <c r="U27" s="622"/>
      <c r="V27" s="622"/>
      <c r="W27" s="622"/>
      <c r="X27" s="622"/>
      <c r="Y27" s="623"/>
      <c r="Z27" s="659">
        <v>0.1</v>
      </c>
      <c r="AA27" s="659"/>
      <c r="AB27" s="659"/>
      <c r="AC27" s="659"/>
      <c r="AD27" s="660">
        <v>974</v>
      </c>
      <c r="AE27" s="660"/>
      <c r="AF27" s="660"/>
      <c r="AG27" s="660"/>
      <c r="AH27" s="660"/>
      <c r="AI27" s="660"/>
      <c r="AJ27" s="660"/>
      <c r="AK27" s="660"/>
      <c r="AL27" s="624">
        <v>0</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16662529</v>
      </c>
      <c r="BH27" s="622"/>
      <c r="BI27" s="622"/>
      <c r="BJ27" s="622"/>
      <c r="BK27" s="622"/>
      <c r="BL27" s="622"/>
      <c r="BM27" s="622"/>
      <c r="BN27" s="623"/>
      <c r="BO27" s="659">
        <v>100</v>
      </c>
      <c r="BP27" s="659"/>
      <c r="BQ27" s="659"/>
      <c r="BR27" s="659"/>
      <c r="BS27" s="660">
        <v>225549</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16956025</v>
      </c>
      <c r="CS27" s="634"/>
      <c r="CT27" s="634"/>
      <c r="CU27" s="634"/>
      <c r="CV27" s="634"/>
      <c r="CW27" s="634"/>
      <c r="CX27" s="634"/>
      <c r="CY27" s="635"/>
      <c r="CZ27" s="624">
        <v>31.1</v>
      </c>
      <c r="DA27" s="636"/>
      <c r="DB27" s="636"/>
      <c r="DC27" s="637"/>
      <c r="DD27" s="627">
        <v>5728003</v>
      </c>
      <c r="DE27" s="634"/>
      <c r="DF27" s="634"/>
      <c r="DG27" s="634"/>
      <c r="DH27" s="634"/>
      <c r="DI27" s="634"/>
      <c r="DJ27" s="634"/>
      <c r="DK27" s="635"/>
      <c r="DL27" s="627">
        <v>4112558</v>
      </c>
      <c r="DM27" s="634"/>
      <c r="DN27" s="634"/>
      <c r="DO27" s="634"/>
      <c r="DP27" s="634"/>
      <c r="DQ27" s="634"/>
      <c r="DR27" s="634"/>
      <c r="DS27" s="634"/>
      <c r="DT27" s="634"/>
      <c r="DU27" s="634"/>
      <c r="DV27" s="635"/>
      <c r="DW27" s="624">
        <v>15</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711534</v>
      </c>
      <c r="S28" s="622"/>
      <c r="T28" s="622"/>
      <c r="U28" s="622"/>
      <c r="V28" s="622"/>
      <c r="W28" s="622"/>
      <c r="X28" s="622"/>
      <c r="Y28" s="623"/>
      <c r="Z28" s="659">
        <v>1.3</v>
      </c>
      <c r="AA28" s="659"/>
      <c r="AB28" s="659"/>
      <c r="AC28" s="659"/>
      <c r="AD28" s="660">
        <v>82467</v>
      </c>
      <c r="AE28" s="660"/>
      <c r="AF28" s="660"/>
      <c r="AG28" s="660"/>
      <c r="AH28" s="660"/>
      <c r="AI28" s="660"/>
      <c r="AJ28" s="660"/>
      <c r="AK28" s="660"/>
      <c r="AL28" s="624">
        <v>0.3</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3320182</v>
      </c>
      <c r="CS28" s="622"/>
      <c r="CT28" s="622"/>
      <c r="CU28" s="622"/>
      <c r="CV28" s="622"/>
      <c r="CW28" s="622"/>
      <c r="CX28" s="622"/>
      <c r="CY28" s="623"/>
      <c r="CZ28" s="624">
        <v>6.1</v>
      </c>
      <c r="DA28" s="636"/>
      <c r="DB28" s="636"/>
      <c r="DC28" s="637"/>
      <c r="DD28" s="627">
        <v>3320182</v>
      </c>
      <c r="DE28" s="622"/>
      <c r="DF28" s="622"/>
      <c r="DG28" s="622"/>
      <c r="DH28" s="622"/>
      <c r="DI28" s="622"/>
      <c r="DJ28" s="622"/>
      <c r="DK28" s="623"/>
      <c r="DL28" s="627">
        <v>3320182</v>
      </c>
      <c r="DM28" s="622"/>
      <c r="DN28" s="622"/>
      <c r="DO28" s="622"/>
      <c r="DP28" s="622"/>
      <c r="DQ28" s="622"/>
      <c r="DR28" s="622"/>
      <c r="DS28" s="622"/>
      <c r="DT28" s="622"/>
      <c r="DU28" s="622"/>
      <c r="DV28" s="623"/>
      <c r="DW28" s="624">
        <v>12.1</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416402</v>
      </c>
      <c r="S29" s="622"/>
      <c r="T29" s="622"/>
      <c r="U29" s="622"/>
      <c r="V29" s="622"/>
      <c r="W29" s="622"/>
      <c r="X29" s="622"/>
      <c r="Y29" s="623"/>
      <c r="Z29" s="659">
        <v>0.8</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3320182</v>
      </c>
      <c r="CS29" s="634"/>
      <c r="CT29" s="634"/>
      <c r="CU29" s="634"/>
      <c r="CV29" s="634"/>
      <c r="CW29" s="634"/>
      <c r="CX29" s="634"/>
      <c r="CY29" s="635"/>
      <c r="CZ29" s="624">
        <v>6.1</v>
      </c>
      <c r="DA29" s="636"/>
      <c r="DB29" s="636"/>
      <c r="DC29" s="637"/>
      <c r="DD29" s="627">
        <v>3320182</v>
      </c>
      <c r="DE29" s="634"/>
      <c r="DF29" s="634"/>
      <c r="DG29" s="634"/>
      <c r="DH29" s="634"/>
      <c r="DI29" s="634"/>
      <c r="DJ29" s="634"/>
      <c r="DK29" s="635"/>
      <c r="DL29" s="627">
        <v>3320182</v>
      </c>
      <c r="DM29" s="634"/>
      <c r="DN29" s="634"/>
      <c r="DO29" s="634"/>
      <c r="DP29" s="634"/>
      <c r="DQ29" s="634"/>
      <c r="DR29" s="634"/>
      <c r="DS29" s="634"/>
      <c r="DT29" s="634"/>
      <c r="DU29" s="634"/>
      <c r="DV29" s="635"/>
      <c r="DW29" s="624">
        <v>12.1</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11466409</v>
      </c>
      <c r="S30" s="622"/>
      <c r="T30" s="622"/>
      <c r="U30" s="622"/>
      <c r="V30" s="622"/>
      <c r="W30" s="622"/>
      <c r="X30" s="622"/>
      <c r="Y30" s="623"/>
      <c r="Z30" s="659">
        <v>20.7</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3184305</v>
      </c>
      <c r="CS30" s="622"/>
      <c r="CT30" s="622"/>
      <c r="CU30" s="622"/>
      <c r="CV30" s="622"/>
      <c r="CW30" s="622"/>
      <c r="CX30" s="622"/>
      <c r="CY30" s="623"/>
      <c r="CZ30" s="624">
        <v>5.8</v>
      </c>
      <c r="DA30" s="636"/>
      <c r="DB30" s="636"/>
      <c r="DC30" s="637"/>
      <c r="DD30" s="627">
        <v>3184305</v>
      </c>
      <c r="DE30" s="622"/>
      <c r="DF30" s="622"/>
      <c r="DG30" s="622"/>
      <c r="DH30" s="622"/>
      <c r="DI30" s="622"/>
      <c r="DJ30" s="622"/>
      <c r="DK30" s="623"/>
      <c r="DL30" s="627">
        <v>3184305</v>
      </c>
      <c r="DM30" s="622"/>
      <c r="DN30" s="622"/>
      <c r="DO30" s="622"/>
      <c r="DP30" s="622"/>
      <c r="DQ30" s="622"/>
      <c r="DR30" s="622"/>
      <c r="DS30" s="622"/>
      <c r="DT30" s="622"/>
      <c r="DU30" s="622"/>
      <c r="DV30" s="623"/>
      <c r="DW30" s="624">
        <v>11.6</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298</v>
      </c>
      <c r="AQ31" s="694"/>
      <c r="AR31" s="694"/>
      <c r="AS31" s="694"/>
      <c r="AT31" s="695" t="s">
        <v>299</v>
      </c>
      <c r="AU31" s="206"/>
      <c r="AV31" s="206"/>
      <c r="AW31" s="206"/>
      <c r="AX31" s="679" t="s">
        <v>177</v>
      </c>
      <c r="AY31" s="680"/>
      <c r="AZ31" s="680"/>
      <c r="BA31" s="680"/>
      <c r="BB31" s="680"/>
      <c r="BC31" s="680"/>
      <c r="BD31" s="680"/>
      <c r="BE31" s="680"/>
      <c r="BF31" s="681"/>
      <c r="BG31" s="683">
        <v>99.5</v>
      </c>
      <c r="BH31" s="684"/>
      <c r="BI31" s="684"/>
      <c r="BJ31" s="684"/>
      <c r="BK31" s="684"/>
      <c r="BL31" s="684"/>
      <c r="BM31" s="685">
        <v>99.1</v>
      </c>
      <c r="BN31" s="684"/>
      <c r="BO31" s="684"/>
      <c r="BP31" s="684"/>
      <c r="BQ31" s="686"/>
      <c r="BR31" s="683">
        <v>99.5</v>
      </c>
      <c r="BS31" s="684"/>
      <c r="BT31" s="684"/>
      <c r="BU31" s="684"/>
      <c r="BV31" s="684"/>
      <c r="BW31" s="684"/>
      <c r="BX31" s="685">
        <v>99.1</v>
      </c>
      <c r="BY31" s="684"/>
      <c r="BZ31" s="684"/>
      <c r="CA31" s="684"/>
      <c r="CB31" s="686"/>
      <c r="CD31" s="642"/>
      <c r="CE31" s="643"/>
      <c r="CF31" s="618" t="s">
        <v>300</v>
      </c>
      <c r="CG31" s="619"/>
      <c r="CH31" s="619"/>
      <c r="CI31" s="619"/>
      <c r="CJ31" s="619"/>
      <c r="CK31" s="619"/>
      <c r="CL31" s="619"/>
      <c r="CM31" s="619"/>
      <c r="CN31" s="619"/>
      <c r="CO31" s="619"/>
      <c r="CP31" s="619"/>
      <c r="CQ31" s="620"/>
      <c r="CR31" s="621">
        <v>135877</v>
      </c>
      <c r="CS31" s="634"/>
      <c r="CT31" s="634"/>
      <c r="CU31" s="634"/>
      <c r="CV31" s="634"/>
      <c r="CW31" s="634"/>
      <c r="CX31" s="634"/>
      <c r="CY31" s="635"/>
      <c r="CZ31" s="624">
        <v>0.2</v>
      </c>
      <c r="DA31" s="636"/>
      <c r="DB31" s="636"/>
      <c r="DC31" s="637"/>
      <c r="DD31" s="627">
        <v>135877</v>
      </c>
      <c r="DE31" s="634"/>
      <c r="DF31" s="634"/>
      <c r="DG31" s="634"/>
      <c r="DH31" s="634"/>
      <c r="DI31" s="634"/>
      <c r="DJ31" s="634"/>
      <c r="DK31" s="635"/>
      <c r="DL31" s="627">
        <v>135877</v>
      </c>
      <c r="DM31" s="634"/>
      <c r="DN31" s="634"/>
      <c r="DO31" s="634"/>
      <c r="DP31" s="634"/>
      <c r="DQ31" s="634"/>
      <c r="DR31" s="634"/>
      <c r="DS31" s="634"/>
      <c r="DT31" s="634"/>
      <c r="DU31" s="634"/>
      <c r="DV31" s="635"/>
      <c r="DW31" s="624">
        <v>0.5</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4393455</v>
      </c>
      <c r="S32" s="622"/>
      <c r="T32" s="622"/>
      <c r="U32" s="622"/>
      <c r="V32" s="622"/>
      <c r="W32" s="622"/>
      <c r="X32" s="622"/>
      <c r="Y32" s="623"/>
      <c r="Z32" s="659">
        <v>7.9</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02" t="s">
        <v>302</v>
      </c>
      <c r="AX32" s="618" t="s">
        <v>303</v>
      </c>
      <c r="AY32" s="619"/>
      <c r="AZ32" s="619"/>
      <c r="BA32" s="619"/>
      <c r="BB32" s="619"/>
      <c r="BC32" s="619"/>
      <c r="BD32" s="619"/>
      <c r="BE32" s="619"/>
      <c r="BF32" s="620"/>
      <c r="BG32" s="687">
        <v>99.1</v>
      </c>
      <c r="BH32" s="634"/>
      <c r="BI32" s="634"/>
      <c r="BJ32" s="634"/>
      <c r="BK32" s="634"/>
      <c r="BL32" s="634"/>
      <c r="BM32" s="625">
        <v>98.5</v>
      </c>
      <c r="BN32" s="634"/>
      <c r="BO32" s="634"/>
      <c r="BP32" s="634"/>
      <c r="BQ32" s="657"/>
      <c r="BR32" s="687">
        <v>99</v>
      </c>
      <c r="BS32" s="634"/>
      <c r="BT32" s="634"/>
      <c r="BU32" s="634"/>
      <c r="BV32" s="634"/>
      <c r="BW32" s="634"/>
      <c r="BX32" s="625">
        <v>98.5</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121726</v>
      </c>
      <c r="S33" s="622"/>
      <c r="T33" s="622"/>
      <c r="U33" s="622"/>
      <c r="V33" s="622"/>
      <c r="W33" s="622"/>
      <c r="X33" s="622"/>
      <c r="Y33" s="623"/>
      <c r="Z33" s="659">
        <v>0.2</v>
      </c>
      <c r="AA33" s="659"/>
      <c r="AB33" s="659"/>
      <c r="AC33" s="659"/>
      <c r="AD33" s="660">
        <v>42171</v>
      </c>
      <c r="AE33" s="660"/>
      <c r="AF33" s="660"/>
      <c r="AG33" s="660"/>
      <c r="AH33" s="660"/>
      <c r="AI33" s="660"/>
      <c r="AJ33" s="660"/>
      <c r="AK33" s="660"/>
      <c r="AL33" s="624">
        <v>0.2</v>
      </c>
      <c r="AM33" s="625"/>
      <c r="AN33" s="625"/>
      <c r="AO33" s="661"/>
      <c r="AP33" s="664"/>
      <c r="AQ33" s="665"/>
      <c r="AR33" s="665"/>
      <c r="AS33" s="665"/>
      <c r="AT33" s="697"/>
      <c r="AU33" s="207"/>
      <c r="AV33" s="207"/>
      <c r="AW33" s="207"/>
      <c r="AX33" s="602" t="s">
        <v>306</v>
      </c>
      <c r="AY33" s="603"/>
      <c r="AZ33" s="603"/>
      <c r="BA33" s="603"/>
      <c r="BB33" s="603"/>
      <c r="BC33" s="603"/>
      <c r="BD33" s="603"/>
      <c r="BE33" s="603"/>
      <c r="BF33" s="604"/>
      <c r="BG33" s="682">
        <v>99.8</v>
      </c>
      <c r="BH33" s="606"/>
      <c r="BI33" s="606"/>
      <c r="BJ33" s="606"/>
      <c r="BK33" s="606"/>
      <c r="BL33" s="606"/>
      <c r="BM33" s="652">
        <v>99.6</v>
      </c>
      <c r="BN33" s="606"/>
      <c r="BO33" s="606"/>
      <c r="BP33" s="606"/>
      <c r="BQ33" s="669"/>
      <c r="BR33" s="682">
        <v>99.8</v>
      </c>
      <c r="BS33" s="606"/>
      <c r="BT33" s="606"/>
      <c r="BU33" s="606"/>
      <c r="BV33" s="606"/>
      <c r="BW33" s="606"/>
      <c r="BX33" s="652">
        <v>99.6</v>
      </c>
      <c r="BY33" s="606"/>
      <c r="BZ33" s="606"/>
      <c r="CA33" s="606"/>
      <c r="CB33" s="669"/>
      <c r="CD33" s="618" t="s">
        <v>307</v>
      </c>
      <c r="CE33" s="619"/>
      <c r="CF33" s="619"/>
      <c r="CG33" s="619"/>
      <c r="CH33" s="619"/>
      <c r="CI33" s="619"/>
      <c r="CJ33" s="619"/>
      <c r="CK33" s="619"/>
      <c r="CL33" s="619"/>
      <c r="CM33" s="619"/>
      <c r="CN33" s="619"/>
      <c r="CO33" s="619"/>
      <c r="CP33" s="619"/>
      <c r="CQ33" s="620"/>
      <c r="CR33" s="621">
        <v>23476208</v>
      </c>
      <c r="CS33" s="634"/>
      <c r="CT33" s="634"/>
      <c r="CU33" s="634"/>
      <c r="CV33" s="634"/>
      <c r="CW33" s="634"/>
      <c r="CX33" s="634"/>
      <c r="CY33" s="635"/>
      <c r="CZ33" s="624">
        <v>43.1</v>
      </c>
      <c r="DA33" s="636"/>
      <c r="DB33" s="636"/>
      <c r="DC33" s="637"/>
      <c r="DD33" s="627">
        <v>19263918</v>
      </c>
      <c r="DE33" s="634"/>
      <c r="DF33" s="634"/>
      <c r="DG33" s="634"/>
      <c r="DH33" s="634"/>
      <c r="DI33" s="634"/>
      <c r="DJ33" s="634"/>
      <c r="DK33" s="635"/>
      <c r="DL33" s="627">
        <v>13791615</v>
      </c>
      <c r="DM33" s="634"/>
      <c r="DN33" s="634"/>
      <c r="DO33" s="634"/>
      <c r="DP33" s="634"/>
      <c r="DQ33" s="634"/>
      <c r="DR33" s="634"/>
      <c r="DS33" s="634"/>
      <c r="DT33" s="634"/>
      <c r="DU33" s="634"/>
      <c r="DV33" s="635"/>
      <c r="DW33" s="624">
        <v>50.4</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3199304</v>
      </c>
      <c r="S34" s="622"/>
      <c r="T34" s="622"/>
      <c r="U34" s="622"/>
      <c r="V34" s="622"/>
      <c r="W34" s="622"/>
      <c r="X34" s="622"/>
      <c r="Y34" s="623"/>
      <c r="Z34" s="659">
        <v>5.8</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9671250</v>
      </c>
      <c r="CS34" s="622"/>
      <c r="CT34" s="622"/>
      <c r="CU34" s="622"/>
      <c r="CV34" s="622"/>
      <c r="CW34" s="622"/>
      <c r="CX34" s="622"/>
      <c r="CY34" s="623"/>
      <c r="CZ34" s="624">
        <v>17.8</v>
      </c>
      <c r="DA34" s="636"/>
      <c r="DB34" s="636"/>
      <c r="DC34" s="637"/>
      <c r="DD34" s="627">
        <v>7368756</v>
      </c>
      <c r="DE34" s="622"/>
      <c r="DF34" s="622"/>
      <c r="DG34" s="622"/>
      <c r="DH34" s="622"/>
      <c r="DI34" s="622"/>
      <c r="DJ34" s="622"/>
      <c r="DK34" s="623"/>
      <c r="DL34" s="627">
        <v>5503316</v>
      </c>
      <c r="DM34" s="622"/>
      <c r="DN34" s="622"/>
      <c r="DO34" s="622"/>
      <c r="DP34" s="622"/>
      <c r="DQ34" s="622"/>
      <c r="DR34" s="622"/>
      <c r="DS34" s="622"/>
      <c r="DT34" s="622"/>
      <c r="DU34" s="622"/>
      <c r="DV34" s="623"/>
      <c r="DW34" s="624">
        <v>20.100000000000001</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2165863</v>
      </c>
      <c r="S35" s="622"/>
      <c r="T35" s="622"/>
      <c r="U35" s="622"/>
      <c r="V35" s="622"/>
      <c r="W35" s="622"/>
      <c r="X35" s="622"/>
      <c r="Y35" s="623"/>
      <c r="Z35" s="659">
        <v>3.9</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618419</v>
      </c>
      <c r="CS35" s="634"/>
      <c r="CT35" s="634"/>
      <c r="CU35" s="634"/>
      <c r="CV35" s="634"/>
      <c r="CW35" s="634"/>
      <c r="CX35" s="634"/>
      <c r="CY35" s="635"/>
      <c r="CZ35" s="624">
        <v>1.1000000000000001</v>
      </c>
      <c r="DA35" s="636"/>
      <c r="DB35" s="636"/>
      <c r="DC35" s="637"/>
      <c r="DD35" s="627">
        <v>355751</v>
      </c>
      <c r="DE35" s="634"/>
      <c r="DF35" s="634"/>
      <c r="DG35" s="634"/>
      <c r="DH35" s="634"/>
      <c r="DI35" s="634"/>
      <c r="DJ35" s="634"/>
      <c r="DK35" s="635"/>
      <c r="DL35" s="627">
        <v>354354</v>
      </c>
      <c r="DM35" s="634"/>
      <c r="DN35" s="634"/>
      <c r="DO35" s="634"/>
      <c r="DP35" s="634"/>
      <c r="DQ35" s="634"/>
      <c r="DR35" s="634"/>
      <c r="DS35" s="634"/>
      <c r="DT35" s="634"/>
      <c r="DU35" s="634"/>
      <c r="DV35" s="635"/>
      <c r="DW35" s="624">
        <v>1.3</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605032</v>
      </c>
      <c r="S36" s="622"/>
      <c r="T36" s="622"/>
      <c r="U36" s="622"/>
      <c r="V36" s="622"/>
      <c r="W36" s="622"/>
      <c r="X36" s="622"/>
      <c r="Y36" s="623"/>
      <c r="Z36" s="659">
        <v>1.1000000000000001</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6957991</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40829</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5031787</v>
      </c>
      <c r="CS36" s="622"/>
      <c r="CT36" s="622"/>
      <c r="CU36" s="622"/>
      <c r="CV36" s="622"/>
      <c r="CW36" s="622"/>
      <c r="CX36" s="622"/>
      <c r="CY36" s="623"/>
      <c r="CZ36" s="624">
        <v>9.1999999999999993</v>
      </c>
      <c r="DA36" s="636"/>
      <c r="DB36" s="636"/>
      <c r="DC36" s="637"/>
      <c r="DD36" s="627">
        <v>4628656</v>
      </c>
      <c r="DE36" s="622"/>
      <c r="DF36" s="622"/>
      <c r="DG36" s="622"/>
      <c r="DH36" s="622"/>
      <c r="DI36" s="622"/>
      <c r="DJ36" s="622"/>
      <c r="DK36" s="623"/>
      <c r="DL36" s="627">
        <v>3915824</v>
      </c>
      <c r="DM36" s="622"/>
      <c r="DN36" s="622"/>
      <c r="DO36" s="622"/>
      <c r="DP36" s="622"/>
      <c r="DQ36" s="622"/>
      <c r="DR36" s="622"/>
      <c r="DS36" s="622"/>
      <c r="DT36" s="622"/>
      <c r="DU36" s="622"/>
      <c r="DV36" s="623"/>
      <c r="DW36" s="624">
        <v>14.3</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1092737</v>
      </c>
      <c r="S37" s="622"/>
      <c r="T37" s="622"/>
      <c r="U37" s="622"/>
      <c r="V37" s="622"/>
      <c r="W37" s="622"/>
      <c r="X37" s="622"/>
      <c r="Y37" s="623"/>
      <c r="Z37" s="659">
        <v>2</v>
      </c>
      <c r="AA37" s="659"/>
      <c r="AB37" s="659"/>
      <c r="AC37" s="659"/>
      <c r="AD37" s="660">
        <v>51083</v>
      </c>
      <c r="AE37" s="660"/>
      <c r="AF37" s="660"/>
      <c r="AG37" s="660"/>
      <c r="AH37" s="660"/>
      <c r="AI37" s="660"/>
      <c r="AJ37" s="660"/>
      <c r="AK37" s="660"/>
      <c r="AL37" s="624">
        <v>0.2</v>
      </c>
      <c r="AM37" s="625"/>
      <c r="AN37" s="625"/>
      <c r="AO37" s="661"/>
      <c r="AQ37" s="654" t="s">
        <v>319</v>
      </c>
      <c r="AR37" s="655"/>
      <c r="AS37" s="655"/>
      <c r="AT37" s="655"/>
      <c r="AU37" s="655"/>
      <c r="AV37" s="655"/>
      <c r="AW37" s="655"/>
      <c r="AX37" s="655"/>
      <c r="AY37" s="656"/>
      <c r="AZ37" s="621">
        <v>1634454</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-107454</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2047756</v>
      </c>
      <c r="CS37" s="634"/>
      <c r="CT37" s="634"/>
      <c r="CU37" s="634"/>
      <c r="CV37" s="634"/>
      <c r="CW37" s="634"/>
      <c r="CX37" s="634"/>
      <c r="CY37" s="635"/>
      <c r="CZ37" s="624">
        <v>3.8</v>
      </c>
      <c r="DA37" s="636"/>
      <c r="DB37" s="636"/>
      <c r="DC37" s="637"/>
      <c r="DD37" s="627">
        <v>1997629</v>
      </c>
      <c r="DE37" s="634"/>
      <c r="DF37" s="634"/>
      <c r="DG37" s="634"/>
      <c r="DH37" s="634"/>
      <c r="DI37" s="634"/>
      <c r="DJ37" s="634"/>
      <c r="DK37" s="635"/>
      <c r="DL37" s="627">
        <v>1555247</v>
      </c>
      <c r="DM37" s="634"/>
      <c r="DN37" s="634"/>
      <c r="DO37" s="634"/>
      <c r="DP37" s="634"/>
      <c r="DQ37" s="634"/>
      <c r="DR37" s="634"/>
      <c r="DS37" s="634"/>
      <c r="DT37" s="634"/>
      <c r="DU37" s="634"/>
      <c r="DV37" s="635"/>
      <c r="DW37" s="624">
        <v>5.7</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2353435</v>
      </c>
      <c r="S38" s="622"/>
      <c r="T38" s="622"/>
      <c r="U38" s="622"/>
      <c r="V38" s="622"/>
      <c r="W38" s="622"/>
      <c r="X38" s="622"/>
      <c r="Y38" s="623"/>
      <c r="Z38" s="659">
        <v>4.2</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12529</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14771</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5311008</v>
      </c>
      <c r="CS38" s="622"/>
      <c r="CT38" s="622"/>
      <c r="CU38" s="622"/>
      <c r="CV38" s="622"/>
      <c r="CW38" s="622"/>
      <c r="CX38" s="622"/>
      <c r="CY38" s="623"/>
      <c r="CZ38" s="624">
        <v>9.8000000000000007</v>
      </c>
      <c r="DA38" s="636"/>
      <c r="DB38" s="636"/>
      <c r="DC38" s="637"/>
      <c r="DD38" s="627">
        <v>4087789</v>
      </c>
      <c r="DE38" s="622"/>
      <c r="DF38" s="622"/>
      <c r="DG38" s="622"/>
      <c r="DH38" s="622"/>
      <c r="DI38" s="622"/>
      <c r="DJ38" s="622"/>
      <c r="DK38" s="623"/>
      <c r="DL38" s="627">
        <v>3907557</v>
      </c>
      <c r="DM38" s="622"/>
      <c r="DN38" s="622"/>
      <c r="DO38" s="622"/>
      <c r="DP38" s="622"/>
      <c r="DQ38" s="622"/>
      <c r="DR38" s="622"/>
      <c r="DS38" s="622"/>
      <c r="DT38" s="622"/>
      <c r="DU38" s="622"/>
      <c r="DV38" s="623"/>
      <c r="DW38" s="624">
        <v>14.3</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21316</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2683440</v>
      </c>
      <c r="CS39" s="634"/>
      <c r="CT39" s="634"/>
      <c r="CU39" s="634"/>
      <c r="CV39" s="634"/>
      <c r="CW39" s="634"/>
      <c r="CX39" s="634"/>
      <c r="CY39" s="635"/>
      <c r="CZ39" s="624">
        <v>4.9000000000000004</v>
      </c>
      <c r="DA39" s="636"/>
      <c r="DB39" s="636"/>
      <c r="DC39" s="637"/>
      <c r="DD39" s="627">
        <v>2662662</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130435</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117</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160304</v>
      </c>
      <c r="CS40" s="622"/>
      <c r="CT40" s="622"/>
      <c r="CU40" s="622"/>
      <c r="CV40" s="622"/>
      <c r="CW40" s="622"/>
      <c r="CX40" s="622"/>
      <c r="CY40" s="623"/>
      <c r="CZ40" s="624">
        <v>0.3</v>
      </c>
      <c r="DA40" s="636"/>
      <c r="DB40" s="636"/>
      <c r="DC40" s="637"/>
      <c r="DD40" s="627">
        <v>160304</v>
      </c>
      <c r="DE40" s="622"/>
      <c r="DF40" s="622"/>
      <c r="DG40" s="622"/>
      <c r="DH40" s="622"/>
      <c r="DI40" s="622"/>
      <c r="DJ40" s="622"/>
      <c r="DK40" s="623"/>
      <c r="DL40" s="627">
        <v>110564</v>
      </c>
      <c r="DM40" s="622"/>
      <c r="DN40" s="622"/>
      <c r="DO40" s="622"/>
      <c r="DP40" s="622"/>
      <c r="DQ40" s="622"/>
      <c r="DR40" s="622"/>
      <c r="DS40" s="622"/>
      <c r="DT40" s="622"/>
      <c r="DU40" s="622"/>
      <c r="DV40" s="623"/>
      <c r="DW40" s="624">
        <v>0.4</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55474646</v>
      </c>
      <c r="S41" s="646"/>
      <c r="T41" s="646"/>
      <c r="U41" s="646"/>
      <c r="V41" s="646"/>
      <c r="W41" s="646"/>
      <c r="X41" s="646"/>
      <c r="Y41" s="649"/>
      <c r="Z41" s="650">
        <v>100</v>
      </c>
      <c r="AA41" s="650"/>
      <c r="AB41" s="650"/>
      <c r="AC41" s="650"/>
      <c r="AD41" s="651">
        <v>27240743</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1455188</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3855820</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396</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4255694</v>
      </c>
      <c r="CS42" s="634"/>
      <c r="CT42" s="634"/>
      <c r="CU42" s="634"/>
      <c r="CV42" s="634"/>
      <c r="CW42" s="634"/>
      <c r="CX42" s="634"/>
      <c r="CY42" s="635"/>
      <c r="CZ42" s="624">
        <v>7.8</v>
      </c>
      <c r="DA42" s="636"/>
      <c r="DB42" s="636"/>
      <c r="DC42" s="637"/>
      <c r="DD42" s="627">
        <v>637650</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342</v>
      </c>
      <c r="CD43" s="618" t="s">
        <v>343</v>
      </c>
      <c r="CE43" s="619"/>
      <c r="CF43" s="619"/>
      <c r="CG43" s="619"/>
      <c r="CH43" s="619"/>
      <c r="CI43" s="619"/>
      <c r="CJ43" s="619"/>
      <c r="CK43" s="619"/>
      <c r="CL43" s="619"/>
      <c r="CM43" s="619"/>
      <c r="CN43" s="619"/>
      <c r="CO43" s="619"/>
      <c r="CP43" s="619"/>
      <c r="CQ43" s="620"/>
      <c r="CR43" s="621">
        <v>53046</v>
      </c>
      <c r="CS43" s="634"/>
      <c r="CT43" s="634"/>
      <c r="CU43" s="634"/>
      <c r="CV43" s="634"/>
      <c r="CW43" s="634"/>
      <c r="CX43" s="634"/>
      <c r="CY43" s="635"/>
      <c r="CZ43" s="624">
        <v>0.1</v>
      </c>
      <c r="DA43" s="636"/>
      <c r="DB43" s="636"/>
      <c r="DC43" s="637"/>
      <c r="DD43" s="627">
        <v>53046</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4255694</v>
      </c>
      <c r="CS44" s="622"/>
      <c r="CT44" s="622"/>
      <c r="CU44" s="622"/>
      <c r="CV44" s="622"/>
      <c r="CW44" s="622"/>
      <c r="CX44" s="622"/>
      <c r="CY44" s="623"/>
      <c r="CZ44" s="624">
        <v>7.8</v>
      </c>
      <c r="DA44" s="625"/>
      <c r="DB44" s="625"/>
      <c r="DC44" s="626"/>
      <c r="DD44" s="627">
        <v>637650</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1459269</v>
      </c>
      <c r="CS45" s="634"/>
      <c r="CT45" s="634"/>
      <c r="CU45" s="634"/>
      <c r="CV45" s="634"/>
      <c r="CW45" s="634"/>
      <c r="CX45" s="634"/>
      <c r="CY45" s="635"/>
      <c r="CZ45" s="624">
        <v>2.7</v>
      </c>
      <c r="DA45" s="636"/>
      <c r="DB45" s="636"/>
      <c r="DC45" s="637"/>
      <c r="DD45" s="627">
        <v>85735</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348</v>
      </c>
      <c r="CG46" s="619"/>
      <c r="CH46" s="619"/>
      <c r="CI46" s="619"/>
      <c r="CJ46" s="619"/>
      <c r="CK46" s="619"/>
      <c r="CL46" s="619"/>
      <c r="CM46" s="619"/>
      <c r="CN46" s="619"/>
      <c r="CO46" s="619"/>
      <c r="CP46" s="619"/>
      <c r="CQ46" s="620"/>
      <c r="CR46" s="621">
        <v>2796425</v>
      </c>
      <c r="CS46" s="622"/>
      <c r="CT46" s="622"/>
      <c r="CU46" s="622"/>
      <c r="CV46" s="622"/>
      <c r="CW46" s="622"/>
      <c r="CX46" s="622"/>
      <c r="CY46" s="623"/>
      <c r="CZ46" s="624">
        <v>5.0999999999999996</v>
      </c>
      <c r="DA46" s="625"/>
      <c r="DB46" s="625"/>
      <c r="DC46" s="626"/>
      <c r="DD46" s="627">
        <v>551915</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351</v>
      </c>
      <c r="CE49" s="603"/>
      <c r="CF49" s="603"/>
      <c r="CG49" s="603"/>
      <c r="CH49" s="603"/>
      <c r="CI49" s="603"/>
      <c r="CJ49" s="603"/>
      <c r="CK49" s="603"/>
      <c r="CL49" s="603"/>
      <c r="CM49" s="603"/>
      <c r="CN49" s="603"/>
      <c r="CO49" s="603"/>
      <c r="CP49" s="603"/>
      <c r="CQ49" s="604"/>
      <c r="CR49" s="605">
        <v>54454319</v>
      </c>
      <c r="CS49" s="606"/>
      <c r="CT49" s="606"/>
      <c r="CU49" s="606"/>
      <c r="CV49" s="606"/>
      <c r="CW49" s="606"/>
      <c r="CX49" s="606"/>
      <c r="CY49" s="607"/>
      <c r="CZ49" s="608">
        <v>100</v>
      </c>
      <c r="DA49" s="609"/>
      <c r="DB49" s="609"/>
      <c r="DC49" s="610"/>
      <c r="DD49" s="611">
        <v>34721695</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o+cJr91D13obaQkI6ScPHPUwflU9mwX3YdbFKlCz71or/3+rdxPRisnooJohAGUhQBie5eMPVMyiVq/OZgQJBQ==" saltValue="9hIGDepc0RHoIvcxbsnB7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election activeCell="BQ103" sqref="BQ103:DZ103"/>
    </sheetView>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374</v>
      </c>
      <c r="C7" s="1048"/>
      <c r="D7" s="1048"/>
      <c r="E7" s="1048"/>
      <c r="F7" s="1048"/>
      <c r="G7" s="1048"/>
      <c r="H7" s="1048"/>
      <c r="I7" s="1048"/>
      <c r="J7" s="1048"/>
      <c r="K7" s="1048"/>
      <c r="L7" s="1048"/>
      <c r="M7" s="1048"/>
      <c r="N7" s="1048"/>
      <c r="O7" s="1048"/>
      <c r="P7" s="1049"/>
      <c r="Q7" s="1102">
        <v>54844</v>
      </c>
      <c r="R7" s="1103"/>
      <c r="S7" s="1103"/>
      <c r="T7" s="1103"/>
      <c r="U7" s="1103"/>
      <c r="V7" s="1103">
        <v>54035</v>
      </c>
      <c r="W7" s="1103"/>
      <c r="X7" s="1103"/>
      <c r="Y7" s="1103"/>
      <c r="Z7" s="1103"/>
      <c r="AA7" s="1103">
        <v>809</v>
      </c>
      <c r="AB7" s="1103"/>
      <c r="AC7" s="1103"/>
      <c r="AD7" s="1103"/>
      <c r="AE7" s="1104"/>
      <c r="AF7" s="1105">
        <v>803</v>
      </c>
      <c r="AG7" s="1106"/>
      <c r="AH7" s="1106"/>
      <c r="AI7" s="1106"/>
      <c r="AJ7" s="1107"/>
      <c r="AK7" s="1108">
        <v>2166</v>
      </c>
      <c r="AL7" s="1109"/>
      <c r="AM7" s="1109"/>
      <c r="AN7" s="1109"/>
      <c r="AO7" s="1109"/>
      <c r="AP7" s="1109">
        <v>30546</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561</v>
      </c>
      <c r="BT7" s="1100"/>
      <c r="BU7" s="1100"/>
      <c r="BV7" s="1100"/>
      <c r="BW7" s="1100"/>
      <c r="BX7" s="1100"/>
      <c r="BY7" s="1100"/>
      <c r="BZ7" s="1100"/>
      <c r="CA7" s="1100"/>
      <c r="CB7" s="1100"/>
      <c r="CC7" s="1100"/>
      <c r="CD7" s="1100"/>
      <c r="CE7" s="1100"/>
      <c r="CF7" s="1100"/>
      <c r="CG7" s="1112"/>
      <c r="CH7" s="1096">
        <v>28</v>
      </c>
      <c r="CI7" s="1097"/>
      <c r="CJ7" s="1097"/>
      <c r="CK7" s="1097"/>
      <c r="CL7" s="1098"/>
      <c r="CM7" s="1096">
        <v>163</v>
      </c>
      <c r="CN7" s="1097"/>
      <c r="CO7" s="1097"/>
      <c r="CP7" s="1097"/>
      <c r="CQ7" s="1098"/>
      <c r="CR7" s="1096">
        <v>6</v>
      </c>
      <c r="CS7" s="1097"/>
      <c r="CT7" s="1097"/>
      <c r="CU7" s="1097"/>
      <c r="CV7" s="1098"/>
      <c r="CW7" s="1096" t="s">
        <v>490</v>
      </c>
      <c r="CX7" s="1097"/>
      <c r="CY7" s="1097"/>
      <c r="CZ7" s="1097"/>
      <c r="DA7" s="1098"/>
      <c r="DB7" s="1096" t="s">
        <v>490</v>
      </c>
      <c r="DC7" s="1097"/>
      <c r="DD7" s="1097"/>
      <c r="DE7" s="1097"/>
      <c r="DF7" s="1098"/>
      <c r="DG7" s="1096" t="s">
        <v>490</v>
      </c>
      <c r="DH7" s="1097"/>
      <c r="DI7" s="1097"/>
      <c r="DJ7" s="1097"/>
      <c r="DK7" s="1098"/>
      <c r="DL7" s="1096" t="s">
        <v>490</v>
      </c>
      <c r="DM7" s="1097"/>
      <c r="DN7" s="1097"/>
      <c r="DO7" s="1097"/>
      <c r="DP7" s="1098"/>
      <c r="DQ7" s="1096" t="s">
        <v>490</v>
      </c>
      <c r="DR7" s="1097"/>
      <c r="DS7" s="1097"/>
      <c r="DT7" s="1097"/>
      <c r="DU7" s="1098"/>
      <c r="DV7" s="1099"/>
      <c r="DW7" s="1100"/>
      <c r="DX7" s="1100"/>
      <c r="DY7" s="1100"/>
      <c r="DZ7" s="1101"/>
      <c r="EA7" s="222"/>
    </row>
    <row r="8" spans="1:131" s="223" customFormat="1" ht="26.25" customHeight="1" x14ac:dyDescent="0.2">
      <c r="A8" s="226">
        <v>2</v>
      </c>
      <c r="B8" s="1030" t="s">
        <v>375</v>
      </c>
      <c r="C8" s="1031"/>
      <c r="D8" s="1031"/>
      <c r="E8" s="1031"/>
      <c r="F8" s="1031"/>
      <c r="G8" s="1031"/>
      <c r="H8" s="1031"/>
      <c r="I8" s="1031"/>
      <c r="J8" s="1031"/>
      <c r="K8" s="1031"/>
      <c r="L8" s="1031"/>
      <c r="M8" s="1031"/>
      <c r="N8" s="1031"/>
      <c r="O8" s="1031"/>
      <c r="P8" s="1032"/>
      <c r="Q8" s="1038">
        <v>13</v>
      </c>
      <c r="R8" s="1039"/>
      <c r="S8" s="1039"/>
      <c r="T8" s="1039"/>
      <c r="U8" s="1039"/>
      <c r="V8" s="1039">
        <v>10</v>
      </c>
      <c r="W8" s="1039"/>
      <c r="X8" s="1039"/>
      <c r="Y8" s="1039"/>
      <c r="Z8" s="1039"/>
      <c r="AA8" s="1039">
        <v>3</v>
      </c>
      <c r="AB8" s="1039"/>
      <c r="AC8" s="1039"/>
      <c r="AD8" s="1039"/>
      <c r="AE8" s="1040"/>
      <c r="AF8" s="1035">
        <v>3</v>
      </c>
      <c r="AG8" s="1036"/>
      <c r="AH8" s="1036"/>
      <c r="AI8" s="1036"/>
      <c r="AJ8" s="1037"/>
      <c r="AK8" s="1080" t="s">
        <v>559</v>
      </c>
      <c r="AL8" s="1081"/>
      <c r="AM8" s="1081"/>
      <c r="AN8" s="1081"/>
      <c r="AO8" s="1081"/>
      <c r="AP8" s="1081" t="s">
        <v>559</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562</v>
      </c>
      <c r="BT8" s="993"/>
      <c r="BU8" s="993"/>
      <c r="BV8" s="993"/>
      <c r="BW8" s="993"/>
      <c r="BX8" s="993"/>
      <c r="BY8" s="993"/>
      <c r="BZ8" s="993"/>
      <c r="CA8" s="993"/>
      <c r="CB8" s="993"/>
      <c r="CC8" s="993"/>
      <c r="CD8" s="993"/>
      <c r="CE8" s="993"/>
      <c r="CF8" s="993"/>
      <c r="CG8" s="1014"/>
      <c r="CH8" s="989">
        <v>-12</v>
      </c>
      <c r="CI8" s="990"/>
      <c r="CJ8" s="990"/>
      <c r="CK8" s="990"/>
      <c r="CL8" s="991"/>
      <c r="CM8" s="989">
        <v>423</v>
      </c>
      <c r="CN8" s="990"/>
      <c r="CO8" s="990"/>
      <c r="CP8" s="990"/>
      <c r="CQ8" s="991"/>
      <c r="CR8" s="989">
        <v>598</v>
      </c>
      <c r="CS8" s="990"/>
      <c r="CT8" s="990"/>
      <c r="CU8" s="990"/>
      <c r="CV8" s="991"/>
      <c r="CW8" s="989" t="s">
        <v>490</v>
      </c>
      <c r="CX8" s="990"/>
      <c r="CY8" s="990"/>
      <c r="CZ8" s="990"/>
      <c r="DA8" s="991"/>
      <c r="DB8" s="989" t="s">
        <v>490</v>
      </c>
      <c r="DC8" s="990"/>
      <c r="DD8" s="990"/>
      <c r="DE8" s="990"/>
      <c r="DF8" s="991"/>
      <c r="DG8" s="989" t="s">
        <v>490</v>
      </c>
      <c r="DH8" s="990"/>
      <c r="DI8" s="990"/>
      <c r="DJ8" s="990"/>
      <c r="DK8" s="991"/>
      <c r="DL8" s="989" t="s">
        <v>490</v>
      </c>
      <c r="DM8" s="990"/>
      <c r="DN8" s="990"/>
      <c r="DO8" s="990"/>
      <c r="DP8" s="991"/>
      <c r="DQ8" s="989" t="s">
        <v>490</v>
      </c>
      <c r="DR8" s="990"/>
      <c r="DS8" s="990"/>
      <c r="DT8" s="990"/>
      <c r="DU8" s="991"/>
      <c r="DV8" s="992"/>
      <c r="DW8" s="993"/>
      <c r="DX8" s="993"/>
      <c r="DY8" s="993"/>
      <c r="DZ8" s="994"/>
      <c r="EA8" s="222"/>
    </row>
    <row r="9" spans="1:131" s="223" customFormat="1" ht="26.25" customHeight="1" x14ac:dyDescent="0.2">
      <c r="A9" s="226">
        <v>3</v>
      </c>
      <c r="B9" s="1030" t="s">
        <v>376</v>
      </c>
      <c r="C9" s="1031"/>
      <c r="D9" s="1031"/>
      <c r="E9" s="1031"/>
      <c r="F9" s="1031"/>
      <c r="G9" s="1031"/>
      <c r="H9" s="1031"/>
      <c r="I9" s="1031"/>
      <c r="J9" s="1031"/>
      <c r="K9" s="1031"/>
      <c r="L9" s="1031"/>
      <c r="M9" s="1031"/>
      <c r="N9" s="1031"/>
      <c r="O9" s="1031"/>
      <c r="P9" s="1032"/>
      <c r="Q9" s="1038">
        <v>20</v>
      </c>
      <c r="R9" s="1039"/>
      <c r="S9" s="1039"/>
      <c r="T9" s="1039"/>
      <c r="U9" s="1039"/>
      <c r="V9" s="1039">
        <v>20</v>
      </c>
      <c r="W9" s="1039"/>
      <c r="X9" s="1039"/>
      <c r="Y9" s="1039"/>
      <c r="Z9" s="1039"/>
      <c r="AA9" s="1039" t="s">
        <v>559</v>
      </c>
      <c r="AB9" s="1039"/>
      <c r="AC9" s="1039"/>
      <c r="AD9" s="1039"/>
      <c r="AE9" s="1040"/>
      <c r="AF9" s="1035" t="s">
        <v>122</v>
      </c>
      <c r="AG9" s="1036"/>
      <c r="AH9" s="1036"/>
      <c r="AI9" s="1036"/>
      <c r="AJ9" s="1037"/>
      <c r="AK9" s="1080">
        <v>20</v>
      </c>
      <c r="AL9" s="1081"/>
      <c r="AM9" s="1081"/>
      <c r="AN9" s="1081"/>
      <c r="AO9" s="1081"/>
      <c r="AP9" s="1081">
        <v>98</v>
      </c>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t="s">
        <v>563</v>
      </c>
      <c r="BT9" s="993"/>
      <c r="BU9" s="993"/>
      <c r="BV9" s="993"/>
      <c r="BW9" s="993"/>
      <c r="BX9" s="993"/>
      <c r="BY9" s="993"/>
      <c r="BZ9" s="993"/>
      <c r="CA9" s="993"/>
      <c r="CB9" s="993"/>
      <c r="CC9" s="993"/>
      <c r="CD9" s="993"/>
      <c r="CE9" s="993"/>
      <c r="CF9" s="993"/>
      <c r="CG9" s="1014"/>
      <c r="CH9" s="989">
        <v>7</v>
      </c>
      <c r="CI9" s="990"/>
      <c r="CJ9" s="990"/>
      <c r="CK9" s="990"/>
      <c r="CL9" s="991"/>
      <c r="CM9" s="989">
        <v>95</v>
      </c>
      <c r="CN9" s="990"/>
      <c r="CO9" s="990"/>
      <c r="CP9" s="990"/>
      <c r="CQ9" s="991"/>
      <c r="CR9" s="989">
        <v>45</v>
      </c>
      <c r="CS9" s="990"/>
      <c r="CT9" s="990"/>
      <c r="CU9" s="990"/>
      <c r="CV9" s="991"/>
      <c r="CW9" s="989" t="s">
        <v>490</v>
      </c>
      <c r="CX9" s="990"/>
      <c r="CY9" s="990"/>
      <c r="CZ9" s="990"/>
      <c r="DA9" s="991"/>
      <c r="DB9" s="989" t="s">
        <v>490</v>
      </c>
      <c r="DC9" s="990"/>
      <c r="DD9" s="990"/>
      <c r="DE9" s="990"/>
      <c r="DF9" s="991"/>
      <c r="DG9" s="989" t="s">
        <v>490</v>
      </c>
      <c r="DH9" s="990"/>
      <c r="DI9" s="990"/>
      <c r="DJ9" s="990"/>
      <c r="DK9" s="991"/>
      <c r="DL9" s="989" t="s">
        <v>490</v>
      </c>
      <c r="DM9" s="990"/>
      <c r="DN9" s="990"/>
      <c r="DO9" s="990"/>
      <c r="DP9" s="991"/>
      <c r="DQ9" s="989" t="s">
        <v>490</v>
      </c>
      <c r="DR9" s="990"/>
      <c r="DS9" s="990"/>
      <c r="DT9" s="990"/>
      <c r="DU9" s="991"/>
      <c r="DV9" s="992"/>
      <c r="DW9" s="993"/>
      <c r="DX9" s="993"/>
      <c r="DY9" s="993"/>
      <c r="DZ9" s="994"/>
      <c r="EA9" s="222"/>
    </row>
    <row r="10" spans="1:131" s="223" customFormat="1" ht="26.25" customHeight="1" x14ac:dyDescent="0.2">
      <c r="A10" s="226">
        <v>4</v>
      </c>
      <c r="B10" s="1030" t="s">
        <v>377</v>
      </c>
      <c r="C10" s="1031"/>
      <c r="D10" s="1031"/>
      <c r="E10" s="1031"/>
      <c r="F10" s="1031"/>
      <c r="G10" s="1031"/>
      <c r="H10" s="1031"/>
      <c r="I10" s="1031"/>
      <c r="J10" s="1031"/>
      <c r="K10" s="1031"/>
      <c r="L10" s="1031"/>
      <c r="M10" s="1031"/>
      <c r="N10" s="1031"/>
      <c r="O10" s="1031"/>
      <c r="P10" s="1032"/>
      <c r="Q10" s="1038">
        <v>617</v>
      </c>
      <c r="R10" s="1039"/>
      <c r="S10" s="1039"/>
      <c r="T10" s="1039"/>
      <c r="U10" s="1039"/>
      <c r="V10" s="1039">
        <v>409</v>
      </c>
      <c r="W10" s="1039"/>
      <c r="X10" s="1039"/>
      <c r="Y10" s="1039"/>
      <c r="Z10" s="1039"/>
      <c r="AA10" s="1039">
        <v>209</v>
      </c>
      <c r="AB10" s="1039"/>
      <c r="AC10" s="1039"/>
      <c r="AD10" s="1039"/>
      <c r="AE10" s="1040"/>
      <c r="AF10" s="1035">
        <v>209</v>
      </c>
      <c r="AG10" s="1036"/>
      <c r="AH10" s="1036"/>
      <c r="AI10" s="1036"/>
      <c r="AJ10" s="1037"/>
      <c r="AK10" s="1080" t="s">
        <v>560</v>
      </c>
      <c r="AL10" s="1081"/>
      <c r="AM10" s="1081"/>
      <c r="AN10" s="1081"/>
      <c r="AO10" s="1081"/>
      <c r="AP10" s="1081" t="s">
        <v>559</v>
      </c>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378</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379</v>
      </c>
      <c r="B23" s="937" t="s">
        <v>380</v>
      </c>
      <c r="C23" s="938"/>
      <c r="D23" s="938"/>
      <c r="E23" s="938"/>
      <c r="F23" s="938"/>
      <c r="G23" s="938"/>
      <c r="H23" s="938"/>
      <c r="I23" s="938"/>
      <c r="J23" s="938"/>
      <c r="K23" s="938"/>
      <c r="L23" s="938"/>
      <c r="M23" s="938"/>
      <c r="N23" s="938"/>
      <c r="O23" s="938"/>
      <c r="P23" s="948"/>
      <c r="Q23" s="1067">
        <v>55475</v>
      </c>
      <c r="R23" s="1061"/>
      <c r="S23" s="1061"/>
      <c r="T23" s="1061"/>
      <c r="U23" s="1061"/>
      <c r="V23" s="1061">
        <v>54454</v>
      </c>
      <c r="W23" s="1061"/>
      <c r="X23" s="1061"/>
      <c r="Y23" s="1061"/>
      <c r="Z23" s="1061"/>
      <c r="AA23" s="1061">
        <v>1020</v>
      </c>
      <c r="AB23" s="1061"/>
      <c r="AC23" s="1061"/>
      <c r="AD23" s="1061"/>
      <c r="AE23" s="1068"/>
      <c r="AF23" s="1069">
        <v>1014</v>
      </c>
      <c r="AG23" s="1061"/>
      <c r="AH23" s="1061"/>
      <c r="AI23" s="1061"/>
      <c r="AJ23" s="1070"/>
      <c r="AK23" s="1071"/>
      <c r="AL23" s="1072"/>
      <c r="AM23" s="1072"/>
      <c r="AN23" s="1072"/>
      <c r="AO23" s="1072"/>
      <c r="AP23" s="1061">
        <v>30644</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381</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382</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383</v>
      </c>
      <c r="R26" s="1002"/>
      <c r="S26" s="1002"/>
      <c r="T26" s="1002"/>
      <c r="U26" s="1003"/>
      <c r="V26" s="1001" t="s">
        <v>384</v>
      </c>
      <c r="W26" s="1002"/>
      <c r="X26" s="1002"/>
      <c r="Y26" s="1002"/>
      <c r="Z26" s="1003"/>
      <c r="AA26" s="1001" t="s">
        <v>385</v>
      </c>
      <c r="AB26" s="1002"/>
      <c r="AC26" s="1002"/>
      <c r="AD26" s="1002"/>
      <c r="AE26" s="1002"/>
      <c r="AF26" s="1055" t="s">
        <v>386</v>
      </c>
      <c r="AG26" s="1008"/>
      <c r="AH26" s="1008"/>
      <c r="AI26" s="1008"/>
      <c r="AJ26" s="1056"/>
      <c r="AK26" s="1002" t="s">
        <v>387</v>
      </c>
      <c r="AL26" s="1002"/>
      <c r="AM26" s="1002"/>
      <c r="AN26" s="1002"/>
      <c r="AO26" s="1003"/>
      <c r="AP26" s="1001" t="s">
        <v>388</v>
      </c>
      <c r="AQ26" s="1002"/>
      <c r="AR26" s="1002"/>
      <c r="AS26" s="1002"/>
      <c r="AT26" s="1003"/>
      <c r="AU26" s="1001" t="s">
        <v>389</v>
      </c>
      <c r="AV26" s="1002"/>
      <c r="AW26" s="1002"/>
      <c r="AX26" s="1002"/>
      <c r="AY26" s="1003"/>
      <c r="AZ26" s="1001" t="s">
        <v>390</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391</v>
      </c>
      <c r="C28" s="1048"/>
      <c r="D28" s="1048"/>
      <c r="E28" s="1048"/>
      <c r="F28" s="1048"/>
      <c r="G28" s="1048"/>
      <c r="H28" s="1048"/>
      <c r="I28" s="1048"/>
      <c r="J28" s="1048"/>
      <c r="K28" s="1048"/>
      <c r="L28" s="1048"/>
      <c r="M28" s="1048"/>
      <c r="N28" s="1048"/>
      <c r="O28" s="1048"/>
      <c r="P28" s="1049"/>
      <c r="Q28" s="1050">
        <v>12734</v>
      </c>
      <c r="R28" s="1051"/>
      <c r="S28" s="1051"/>
      <c r="T28" s="1051"/>
      <c r="U28" s="1051"/>
      <c r="V28" s="1051">
        <v>12693</v>
      </c>
      <c r="W28" s="1051"/>
      <c r="X28" s="1051"/>
      <c r="Y28" s="1051"/>
      <c r="Z28" s="1051"/>
      <c r="AA28" s="1051">
        <v>41</v>
      </c>
      <c r="AB28" s="1051"/>
      <c r="AC28" s="1051"/>
      <c r="AD28" s="1051"/>
      <c r="AE28" s="1052"/>
      <c r="AF28" s="1053">
        <v>41</v>
      </c>
      <c r="AG28" s="1051"/>
      <c r="AH28" s="1051"/>
      <c r="AI28" s="1051"/>
      <c r="AJ28" s="1054"/>
      <c r="AK28" s="1042">
        <v>1455</v>
      </c>
      <c r="AL28" s="1043"/>
      <c r="AM28" s="1043"/>
      <c r="AN28" s="1043"/>
      <c r="AO28" s="1043"/>
      <c r="AP28" s="1043" t="s">
        <v>559</v>
      </c>
      <c r="AQ28" s="1043"/>
      <c r="AR28" s="1043"/>
      <c r="AS28" s="1043"/>
      <c r="AT28" s="1043"/>
      <c r="AU28" s="1043" t="s">
        <v>559</v>
      </c>
      <c r="AV28" s="1043"/>
      <c r="AW28" s="1043"/>
      <c r="AX28" s="1043"/>
      <c r="AY28" s="1043"/>
      <c r="AZ28" s="1044" t="s">
        <v>559</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392</v>
      </c>
      <c r="C29" s="1031"/>
      <c r="D29" s="1031"/>
      <c r="E29" s="1031"/>
      <c r="F29" s="1031"/>
      <c r="G29" s="1031"/>
      <c r="H29" s="1031"/>
      <c r="I29" s="1031"/>
      <c r="J29" s="1031"/>
      <c r="K29" s="1031"/>
      <c r="L29" s="1031"/>
      <c r="M29" s="1031"/>
      <c r="N29" s="1031"/>
      <c r="O29" s="1031"/>
      <c r="P29" s="1032"/>
      <c r="Q29" s="1038">
        <v>12</v>
      </c>
      <c r="R29" s="1039"/>
      <c r="S29" s="1039"/>
      <c r="T29" s="1039"/>
      <c r="U29" s="1039"/>
      <c r="V29" s="1039">
        <v>12</v>
      </c>
      <c r="W29" s="1039"/>
      <c r="X29" s="1039"/>
      <c r="Y29" s="1039"/>
      <c r="Z29" s="1039"/>
      <c r="AA29" s="1039">
        <v>0</v>
      </c>
      <c r="AB29" s="1039"/>
      <c r="AC29" s="1039"/>
      <c r="AD29" s="1039"/>
      <c r="AE29" s="1040"/>
      <c r="AF29" s="1035">
        <v>0</v>
      </c>
      <c r="AG29" s="1036"/>
      <c r="AH29" s="1036"/>
      <c r="AI29" s="1036"/>
      <c r="AJ29" s="1037"/>
      <c r="AK29" s="980" t="s">
        <v>560</v>
      </c>
      <c r="AL29" s="971"/>
      <c r="AM29" s="971"/>
      <c r="AN29" s="971"/>
      <c r="AO29" s="971"/>
      <c r="AP29" s="971" t="s">
        <v>559</v>
      </c>
      <c r="AQ29" s="971"/>
      <c r="AR29" s="971"/>
      <c r="AS29" s="971"/>
      <c r="AT29" s="971"/>
      <c r="AU29" s="971" t="s">
        <v>559</v>
      </c>
      <c r="AV29" s="971"/>
      <c r="AW29" s="971"/>
      <c r="AX29" s="971"/>
      <c r="AY29" s="971"/>
      <c r="AZ29" s="1041" t="s">
        <v>559</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393</v>
      </c>
      <c r="C30" s="1031"/>
      <c r="D30" s="1031"/>
      <c r="E30" s="1031"/>
      <c r="F30" s="1031"/>
      <c r="G30" s="1031"/>
      <c r="H30" s="1031"/>
      <c r="I30" s="1031"/>
      <c r="J30" s="1031"/>
      <c r="K30" s="1031"/>
      <c r="L30" s="1031"/>
      <c r="M30" s="1031"/>
      <c r="N30" s="1031"/>
      <c r="O30" s="1031"/>
      <c r="P30" s="1032"/>
      <c r="Q30" s="1038">
        <v>11715</v>
      </c>
      <c r="R30" s="1039"/>
      <c r="S30" s="1039"/>
      <c r="T30" s="1039"/>
      <c r="U30" s="1039"/>
      <c r="V30" s="1039">
        <v>11660</v>
      </c>
      <c r="W30" s="1039"/>
      <c r="X30" s="1039"/>
      <c r="Y30" s="1039"/>
      <c r="Z30" s="1039"/>
      <c r="AA30" s="1039">
        <v>55</v>
      </c>
      <c r="AB30" s="1039"/>
      <c r="AC30" s="1039"/>
      <c r="AD30" s="1039"/>
      <c r="AE30" s="1040"/>
      <c r="AF30" s="1035">
        <v>55</v>
      </c>
      <c r="AG30" s="1036"/>
      <c r="AH30" s="1036"/>
      <c r="AI30" s="1036"/>
      <c r="AJ30" s="1037"/>
      <c r="AK30" s="980">
        <v>1985</v>
      </c>
      <c r="AL30" s="971"/>
      <c r="AM30" s="971"/>
      <c r="AN30" s="971"/>
      <c r="AO30" s="971"/>
      <c r="AP30" s="971" t="s">
        <v>559</v>
      </c>
      <c r="AQ30" s="971"/>
      <c r="AR30" s="971"/>
      <c r="AS30" s="971"/>
      <c r="AT30" s="971"/>
      <c r="AU30" s="971" t="s">
        <v>559</v>
      </c>
      <c r="AV30" s="971"/>
      <c r="AW30" s="971"/>
      <c r="AX30" s="971"/>
      <c r="AY30" s="971"/>
      <c r="AZ30" s="1041" t="s">
        <v>559</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394</v>
      </c>
      <c r="C31" s="1031"/>
      <c r="D31" s="1031"/>
      <c r="E31" s="1031"/>
      <c r="F31" s="1031"/>
      <c r="G31" s="1031"/>
      <c r="H31" s="1031"/>
      <c r="I31" s="1031"/>
      <c r="J31" s="1031"/>
      <c r="K31" s="1031"/>
      <c r="L31" s="1031"/>
      <c r="M31" s="1031"/>
      <c r="N31" s="1031"/>
      <c r="O31" s="1031"/>
      <c r="P31" s="1032"/>
      <c r="Q31" s="1038">
        <v>2294</v>
      </c>
      <c r="R31" s="1039"/>
      <c r="S31" s="1039"/>
      <c r="T31" s="1039"/>
      <c r="U31" s="1039"/>
      <c r="V31" s="1039">
        <v>2255</v>
      </c>
      <c r="W31" s="1039"/>
      <c r="X31" s="1039"/>
      <c r="Y31" s="1039"/>
      <c r="Z31" s="1039"/>
      <c r="AA31" s="1039">
        <v>39</v>
      </c>
      <c r="AB31" s="1039"/>
      <c r="AC31" s="1039"/>
      <c r="AD31" s="1039"/>
      <c r="AE31" s="1040"/>
      <c r="AF31" s="1035">
        <v>39</v>
      </c>
      <c r="AG31" s="1036"/>
      <c r="AH31" s="1036"/>
      <c r="AI31" s="1036"/>
      <c r="AJ31" s="1037"/>
      <c r="AK31" s="980">
        <v>571</v>
      </c>
      <c r="AL31" s="971"/>
      <c r="AM31" s="971"/>
      <c r="AN31" s="971"/>
      <c r="AO31" s="971"/>
      <c r="AP31" s="971" t="s">
        <v>559</v>
      </c>
      <c r="AQ31" s="971"/>
      <c r="AR31" s="971"/>
      <c r="AS31" s="971"/>
      <c r="AT31" s="971"/>
      <c r="AU31" s="971" t="s">
        <v>559</v>
      </c>
      <c r="AV31" s="971"/>
      <c r="AW31" s="971"/>
      <c r="AX31" s="971"/>
      <c r="AY31" s="971"/>
      <c r="AZ31" s="1041" t="s">
        <v>559</v>
      </c>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395</v>
      </c>
      <c r="C32" s="1031"/>
      <c r="D32" s="1031"/>
      <c r="E32" s="1031"/>
      <c r="F32" s="1031"/>
      <c r="G32" s="1031"/>
      <c r="H32" s="1031"/>
      <c r="I32" s="1031"/>
      <c r="J32" s="1031"/>
      <c r="K32" s="1031"/>
      <c r="L32" s="1031"/>
      <c r="M32" s="1031"/>
      <c r="N32" s="1031"/>
      <c r="O32" s="1031"/>
      <c r="P32" s="1032"/>
      <c r="Q32" s="1038">
        <v>2200</v>
      </c>
      <c r="R32" s="1039"/>
      <c r="S32" s="1039"/>
      <c r="T32" s="1039"/>
      <c r="U32" s="1039"/>
      <c r="V32" s="1039">
        <v>1990</v>
      </c>
      <c r="W32" s="1039"/>
      <c r="X32" s="1039"/>
      <c r="Y32" s="1039"/>
      <c r="Z32" s="1039"/>
      <c r="AA32" s="1039">
        <v>210</v>
      </c>
      <c r="AB32" s="1039"/>
      <c r="AC32" s="1039"/>
      <c r="AD32" s="1039"/>
      <c r="AE32" s="1040"/>
      <c r="AF32" s="1035">
        <v>2457</v>
      </c>
      <c r="AG32" s="1036"/>
      <c r="AH32" s="1036"/>
      <c r="AI32" s="1036"/>
      <c r="AJ32" s="1037"/>
      <c r="AK32" s="980" t="s">
        <v>559</v>
      </c>
      <c r="AL32" s="971"/>
      <c r="AM32" s="971"/>
      <c r="AN32" s="971"/>
      <c r="AO32" s="971"/>
      <c r="AP32" s="971">
        <v>1151</v>
      </c>
      <c r="AQ32" s="971"/>
      <c r="AR32" s="971"/>
      <c r="AS32" s="971"/>
      <c r="AT32" s="971"/>
      <c r="AU32" s="971">
        <v>32</v>
      </c>
      <c r="AV32" s="971"/>
      <c r="AW32" s="971"/>
      <c r="AX32" s="971"/>
      <c r="AY32" s="971"/>
      <c r="AZ32" s="1041" t="s">
        <v>559</v>
      </c>
      <c r="BA32" s="1041"/>
      <c r="BB32" s="1041"/>
      <c r="BC32" s="1041"/>
      <c r="BD32" s="1041"/>
      <c r="BE32" s="972" t="s">
        <v>396</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t="s">
        <v>397</v>
      </c>
      <c r="C33" s="1031"/>
      <c r="D33" s="1031"/>
      <c r="E33" s="1031"/>
      <c r="F33" s="1031"/>
      <c r="G33" s="1031"/>
      <c r="H33" s="1031"/>
      <c r="I33" s="1031"/>
      <c r="J33" s="1031"/>
      <c r="K33" s="1031"/>
      <c r="L33" s="1031"/>
      <c r="M33" s="1031"/>
      <c r="N33" s="1031"/>
      <c r="O33" s="1031"/>
      <c r="P33" s="1032"/>
      <c r="Q33" s="1038">
        <v>3487</v>
      </c>
      <c r="R33" s="1039"/>
      <c r="S33" s="1039"/>
      <c r="T33" s="1039"/>
      <c r="U33" s="1039"/>
      <c r="V33" s="1039">
        <v>3385</v>
      </c>
      <c r="W33" s="1039"/>
      <c r="X33" s="1039"/>
      <c r="Y33" s="1039"/>
      <c r="Z33" s="1039"/>
      <c r="AA33" s="1039">
        <v>103</v>
      </c>
      <c r="AB33" s="1039"/>
      <c r="AC33" s="1039"/>
      <c r="AD33" s="1039"/>
      <c r="AE33" s="1040"/>
      <c r="AF33" s="1035">
        <v>757</v>
      </c>
      <c r="AG33" s="1036"/>
      <c r="AH33" s="1036"/>
      <c r="AI33" s="1036"/>
      <c r="AJ33" s="1037"/>
      <c r="AK33" s="980" t="s">
        <v>559</v>
      </c>
      <c r="AL33" s="971"/>
      <c r="AM33" s="971"/>
      <c r="AN33" s="971"/>
      <c r="AO33" s="971"/>
      <c r="AP33" s="971">
        <v>17963</v>
      </c>
      <c r="AQ33" s="971"/>
      <c r="AR33" s="971"/>
      <c r="AS33" s="971"/>
      <c r="AT33" s="971"/>
      <c r="AU33" s="971">
        <v>12610</v>
      </c>
      <c r="AV33" s="971"/>
      <c r="AW33" s="971"/>
      <c r="AX33" s="971"/>
      <c r="AY33" s="971"/>
      <c r="AZ33" s="1041" t="s">
        <v>559</v>
      </c>
      <c r="BA33" s="1041"/>
      <c r="BB33" s="1041"/>
      <c r="BC33" s="1041"/>
      <c r="BD33" s="1041"/>
      <c r="BE33" s="972" t="s">
        <v>396</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398</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379</v>
      </c>
      <c r="B63" s="937" t="s">
        <v>399</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3351</v>
      </c>
      <c r="AG63" s="959"/>
      <c r="AH63" s="959"/>
      <c r="AI63" s="959"/>
      <c r="AJ63" s="1022"/>
      <c r="AK63" s="1023"/>
      <c r="AL63" s="963"/>
      <c r="AM63" s="963"/>
      <c r="AN63" s="963"/>
      <c r="AO63" s="963"/>
      <c r="AP63" s="959">
        <f>SUM(AP28:AT33)</f>
        <v>19114</v>
      </c>
      <c r="AQ63" s="959"/>
      <c r="AR63" s="959"/>
      <c r="AS63" s="959"/>
      <c r="AT63" s="959"/>
      <c r="AU63" s="959">
        <f>SUM(AU28:AY33)</f>
        <v>12642</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400</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401</v>
      </c>
      <c r="B66" s="996"/>
      <c r="C66" s="996"/>
      <c r="D66" s="996"/>
      <c r="E66" s="996"/>
      <c r="F66" s="996"/>
      <c r="G66" s="996"/>
      <c r="H66" s="996"/>
      <c r="I66" s="996"/>
      <c r="J66" s="996"/>
      <c r="K66" s="996"/>
      <c r="L66" s="996"/>
      <c r="M66" s="996"/>
      <c r="N66" s="996"/>
      <c r="O66" s="996"/>
      <c r="P66" s="997"/>
      <c r="Q66" s="1001" t="s">
        <v>383</v>
      </c>
      <c r="R66" s="1002"/>
      <c r="S66" s="1002"/>
      <c r="T66" s="1002"/>
      <c r="U66" s="1003"/>
      <c r="V66" s="1001" t="s">
        <v>384</v>
      </c>
      <c r="W66" s="1002"/>
      <c r="X66" s="1002"/>
      <c r="Y66" s="1002"/>
      <c r="Z66" s="1003"/>
      <c r="AA66" s="1001" t="s">
        <v>385</v>
      </c>
      <c r="AB66" s="1002"/>
      <c r="AC66" s="1002"/>
      <c r="AD66" s="1002"/>
      <c r="AE66" s="1003"/>
      <c r="AF66" s="1007" t="s">
        <v>386</v>
      </c>
      <c r="AG66" s="1008"/>
      <c r="AH66" s="1008"/>
      <c r="AI66" s="1008"/>
      <c r="AJ66" s="1009"/>
      <c r="AK66" s="1001" t="s">
        <v>387</v>
      </c>
      <c r="AL66" s="996"/>
      <c r="AM66" s="996"/>
      <c r="AN66" s="996"/>
      <c r="AO66" s="997"/>
      <c r="AP66" s="1001" t="s">
        <v>388</v>
      </c>
      <c r="AQ66" s="1002"/>
      <c r="AR66" s="1002"/>
      <c r="AS66" s="1002"/>
      <c r="AT66" s="1003"/>
      <c r="AU66" s="1001" t="s">
        <v>402</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550</v>
      </c>
      <c r="C68" s="986"/>
      <c r="D68" s="986"/>
      <c r="E68" s="986"/>
      <c r="F68" s="986"/>
      <c r="G68" s="986"/>
      <c r="H68" s="986"/>
      <c r="I68" s="986"/>
      <c r="J68" s="986"/>
      <c r="K68" s="986"/>
      <c r="L68" s="986"/>
      <c r="M68" s="986"/>
      <c r="N68" s="986"/>
      <c r="O68" s="986"/>
      <c r="P68" s="987"/>
      <c r="Q68" s="988">
        <v>5452</v>
      </c>
      <c r="R68" s="982"/>
      <c r="S68" s="982"/>
      <c r="T68" s="982"/>
      <c r="U68" s="982"/>
      <c r="V68" s="982">
        <v>5384</v>
      </c>
      <c r="W68" s="982"/>
      <c r="X68" s="982"/>
      <c r="Y68" s="982"/>
      <c r="Z68" s="982"/>
      <c r="AA68" s="982">
        <v>67</v>
      </c>
      <c r="AB68" s="982"/>
      <c r="AC68" s="982"/>
      <c r="AD68" s="982"/>
      <c r="AE68" s="982"/>
      <c r="AF68" s="982">
        <v>67</v>
      </c>
      <c r="AG68" s="982"/>
      <c r="AH68" s="982"/>
      <c r="AI68" s="982"/>
      <c r="AJ68" s="982"/>
      <c r="AK68" s="982" t="s">
        <v>490</v>
      </c>
      <c r="AL68" s="982"/>
      <c r="AM68" s="982"/>
      <c r="AN68" s="982"/>
      <c r="AO68" s="982"/>
      <c r="AP68" s="982">
        <v>5894</v>
      </c>
      <c r="AQ68" s="982"/>
      <c r="AR68" s="982"/>
      <c r="AS68" s="982"/>
      <c r="AT68" s="982"/>
      <c r="AU68" s="982">
        <v>1327</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551</v>
      </c>
      <c r="C69" s="975"/>
      <c r="D69" s="975"/>
      <c r="E69" s="975"/>
      <c r="F69" s="975"/>
      <c r="G69" s="975"/>
      <c r="H69" s="975"/>
      <c r="I69" s="975"/>
      <c r="J69" s="975"/>
      <c r="K69" s="975"/>
      <c r="L69" s="975"/>
      <c r="M69" s="975"/>
      <c r="N69" s="975"/>
      <c r="O69" s="975"/>
      <c r="P69" s="976"/>
      <c r="Q69" s="977">
        <v>165</v>
      </c>
      <c r="R69" s="971"/>
      <c r="S69" s="971"/>
      <c r="T69" s="971"/>
      <c r="U69" s="971"/>
      <c r="V69" s="971">
        <v>161</v>
      </c>
      <c r="W69" s="971"/>
      <c r="X69" s="971"/>
      <c r="Y69" s="971"/>
      <c r="Z69" s="971"/>
      <c r="AA69" s="971">
        <v>4</v>
      </c>
      <c r="AB69" s="971"/>
      <c r="AC69" s="971"/>
      <c r="AD69" s="971"/>
      <c r="AE69" s="971"/>
      <c r="AF69" s="971">
        <v>4</v>
      </c>
      <c r="AG69" s="971"/>
      <c r="AH69" s="971"/>
      <c r="AI69" s="971"/>
      <c r="AJ69" s="971"/>
      <c r="AK69" s="971" t="s">
        <v>490</v>
      </c>
      <c r="AL69" s="971"/>
      <c r="AM69" s="971"/>
      <c r="AN69" s="971"/>
      <c r="AO69" s="971"/>
      <c r="AP69" s="971" t="s">
        <v>490</v>
      </c>
      <c r="AQ69" s="971"/>
      <c r="AR69" s="971"/>
      <c r="AS69" s="971"/>
      <c r="AT69" s="971"/>
      <c r="AU69" s="971" t="s">
        <v>490</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552</v>
      </c>
      <c r="C70" s="975"/>
      <c r="D70" s="975"/>
      <c r="E70" s="975"/>
      <c r="F70" s="975"/>
      <c r="G70" s="975"/>
      <c r="H70" s="975"/>
      <c r="I70" s="975"/>
      <c r="J70" s="975"/>
      <c r="K70" s="975"/>
      <c r="L70" s="975"/>
      <c r="M70" s="975"/>
      <c r="N70" s="975"/>
      <c r="O70" s="975"/>
      <c r="P70" s="976"/>
      <c r="Q70" s="977">
        <v>379</v>
      </c>
      <c r="R70" s="971"/>
      <c r="S70" s="971"/>
      <c r="T70" s="971"/>
      <c r="U70" s="971"/>
      <c r="V70" s="971">
        <v>355</v>
      </c>
      <c r="W70" s="971"/>
      <c r="X70" s="971"/>
      <c r="Y70" s="971"/>
      <c r="Z70" s="971"/>
      <c r="AA70" s="971">
        <v>24</v>
      </c>
      <c r="AB70" s="971"/>
      <c r="AC70" s="971"/>
      <c r="AD70" s="971"/>
      <c r="AE70" s="971"/>
      <c r="AF70" s="971">
        <v>24</v>
      </c>
      <c r="AG70" s="971"/>
      <c r="AH70" s="971"/>
      <c r="AI70" s="971"/>
      <c r="AJ70" s="971"/>
      <c r="AK70" s="971" t="s">
        <v>560</v>
      </c>
      <c r="AL70" s="971"/>
      <c r="AM70" s="971"/>
      <c r="AN70" s="971"/>
      <c r="AO70" s="971"/>
      <c r="AP70" s="971" t="s">
        <v>490</v>
      </c>
      <c r="AQ70" s="971"/>
      <c r="AR70" s="971"/>
      <c r="AS70" s="971"/>
      <c r="AT70" s="971"/>
      <c r="AU70" s="971" t="s">
        <v>490</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553</v>
      </c>
      <c r="C71" s="975"/>
      <c r="D71" s="975"/>
      <c r="E71" s="975"/>
      <c r="F71" s="975"/>
      <c r="G71" s="975"/>
      <c r="H71" s="975"/>
      <c r="I71" s="975"/>
      <c r="J71" s="975"/>
      <c r="K71" s="975"/>
      <c r="L71" s="975"/>
      <c r="M71" s="975"/>
      <c r="N71" s="975"/>
      <c r="O71" s="975"/>
      <c r="P71" s="976"/>
      <c r="Q71" s="977">
        <v>699</v>
      </c>
      <c r="R71" s="971"/>
      <c r="S71" s="971"/>
      <c r="T71" s="971"/>
      <c r="U71" s="971"/>
      <c r="V71" s="971">
        <v>596</v>
      </c>
      <c r="W71" s="971"/>
      <c r="X71" s="971"/>
      <c r="Y71" s="971"/>
      <c r="Z71" s="971"/>
      <c r="AA71" s="971">
        <v>103</v>
      </c>
      <c r="AB71" s="971"/>
      <c r="AC71" s="971"/>
      <c r="AD71" s="971"/>
      <c r="AE71" s="971"/>
      <c r="AF71" s="971">
        <v>103</v>
      </c>
      <c r="AG71" s="971"/>
      <c r="AH71" s="971"/>
      <c r="AI71" s="971"/>
      <c r="AJ71" s="971"/>
      <c r="AK71" s="971">
        <v>274</v>
      </c>
      <c r="AL71" s="971"/>
      <c r="AM71" s="971"/>
      <c r="AN71" s="971"/>
      <c r="AO71" s="971"/>
      <c r="AP71" s="971" t="s">
        <v>490</v>
      </c>
      <c r="AQ71" s="971"/>
      <c r="AR71" s="971"/>
      <c r="AS71" s="971"/>
      <c r="AT71" s="971"/>
      <c r="AU71" s="971" t="s">
        <v>490</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554</v>
      </c>
      <c r="C72" s="975"/>
      <c r="D72" s="975"/>
      <c r="E72" s="975"/>
      <c r="F72" s="975"/>
      <c r="G72" s="975"/>
      <c r="H72" s="975"/>
      <c r="I72" s="975"/>
      <c r="J72" s="975"/>
      <c r="K72" s="975"/>
      <c r="L72" s="975"/>
      <c r="M72" s="975"/>
      <c r="N72" s="975"/>
      <c r="O72" s="975"/>
      <c r="P72" s="976"/>
      <c r="Q72" s="977">
        <v>2555</v>
      </c>
      <c r="R72" s="971"/>
      <c r="S72" s="971"/>
      <c r="T72" s="971"/>
      <c r="U72" s="971"/>
      <c r="V72" s="971">
        <v>2523</v>
      </c>
      <c r="W72" s="971"/>
      <c r="X72" s="971"/>
      <c r="Y72" s="971"/>
      <c r="Z72" s="971"/>
      <c r="AA72" s="971">
        <v>31</v>
      </c>
      <c r="AB72" s="971"/>
      <c r="AC72" s="971"/>
      <c r="AD72" s="971"/>
      <c r="AE72" s="971"/>
      <c r="AF72" s="971">
        <v>28</v>
      </c>
      <c r="AG72" s="971"/>
      <c r="AH72" s="971"/>
      <c r="AI72" s="971"/>
      <c r="AJ72" s="971"/>
      <c r="AK72" s="971" t="s">
        <v>490</v>
      </c>
      <c r="AL72" s="971"/>
      <c r="AM72" s="971"/>
      <c r="AN72" s="971"/>
      <c r="AO72" s="971"/>
      <c r="AP72" s="971">
        <v>678</v>
      </c>
      <c r="AQ72" s="971"/>
      <c r="AR72" s="971"/>
      <c r="AS72" s="971"/>
      <c r="AT72" s="971"/>
      <c r="AU72" s="971">
        <v>436</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t="s">
        <v>555</v>
      </c>
      <c r="C73" s="975"/>
      <c r="D73" s="975"/>
      <c r="E73" s="975"/>
      <c r="F73" s="975"/>
      <c r="G73" s="975"/>
      <c r="H73" s="975"/>
      <c r="I73" s="975"/>
      <c r="J73" s="975"/>
      <c r="K73" s="975"/>
      <c r="L73" s="975"/>
      <c r="M73" s="975"/>
      <c r="N73" s="975"/>
      <c r="O73" s="975"/>
      <c r="P73" s="976"/>
      <c r="Q73" s="977">
        <v>290</v>
      </c>
      <c r="R73" s="971"/>
      <c r="S73" s="971"/>
      <c r="T73" s="971"/>
      <c r="U73" s="971"/>
      <c r="V73" s="971">
        <v>250</v>
      </c>
      <c r="W73" s="971"/>
      <c r="X73" s="971"/>
      <c r="Y73" s="971"/>
      <c r="Z73" s="971"/>
      <c r="AA73" s="971">
        <v>40</v>
      </c>
      <c r="AB73" s="971"/>
      <c r="AC73" s="971"/>
      <c r="AD73" s="971"/>
      <c r="AE73" s="971"/>
      <c r="AF73" s="971">
        <v>40</v>
      </c>
      <c r="AG73" s="971"/>
      <c r="AH73" s="971"/>
      <c r="AI73" s="971"/>
      <c r="AJ73" s="971"/>
      <c r="AK73" s="971" t="s">
        <v>490</v>
      </c>
      <c r="AL73" s="971"/>
      <c r="AM73" s="971"/>
      <c r="AN73" s="971"/>
      <c r="AO73" s="971"/>
      <c r="AP73" s="971" t="s">
        <v>490</v>
      </c>
      <c r="AQ73" s="971"/>
      <c r="AR73" s="971"/>
      <c r="AS73" s="971"/>
      <c r="AT73" s="971"/>
      <c r="AU73" s="971" t="s">
        <v>490</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t="s">
        <v>556</v>
      </c>
      <c r="C74" s="975"/>
      <c r="D74" s="975"/>
      <c r="E74" s="975"/>
      <c r="F74" s="975"/>
      <c r="G74" s="975"/>
      <c r="H74" s="975"/>
      <c r="I74" s="975"/>
      <c r="J74" s="975"/>
      <c r="K74" s="975"/>
      <c r="L74" s="975"/>
      <c r="M74" s="975"/>
      <c r="N74" s="975"/>
      <c r="O74" s="975"/>
      <c r="P74" s="976"/>
      <c r="Q74" s="977">
        <v>1428744</v>
      </c>
      <c r="R74" s="971"/>
      <c r="S74" s="971"/>
      <c r="T74" s="971"/>
      <c r="U74" s="971"/>
      <c r="V74" s="971">
        <v>1401874</v>
      </c>
      <c r="W74" s="971"/>
      <c r="X74" s="971"/>
      <c r="Y74" s="971"/>
      <c r="Z74" s="971"/>
      <c r="AA74" s="971">
        <v>26871</v>
      </c>
      <c r="AB74" s="971"/>
      <c r="AC74" s="971"/>
      <c r="AD74" s="971"/>
      <c r="AE74" s="971"/>
      <c r="AF74" s="971">
        <v>26871</v>
      </c>
      <c r="AG74" s="971"/>
      <c r="AH74" s="971"/>
      <c r="AI74" s="971"/>
      <c r="AJ74" s="971"/>
      <c r="AK74" s="971">
        <v>12578</v>
      </c>
      <c r="AL74" s="971"/>
      <c r="AM74" s="971"/>
      <c r="AN74" s="971"/>
      <c r="AO74" s="971"/>
      <c r="AP74" s="971" t="s">
        <v>490</v>
      </c>
      <c r="AQ74" s="971"/>
      <c r="AR74" s="971"/>
      <c r="AS74" s="971"/>
      <c r="AT74" s="971"/>
      <c r="AU74" s="971" t="s">
        <v>490</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t="s">
        <v>557</v>
      </c>
      <c r="C75" s="975"/>
      <c r="D75" s="975"/>
      <c r="E75" s="975"/>
      <c r="F75" s="975"/>
      <c r="G75" s="975"/>
      <c r="H75" s="975"/>
      <c r="I75" s="975"/>
      <c r="J75" s="975"/>
      <c r="K75" s="975"/>
      <c r="L75" s="975"/>
      <c r="M75" s="975"/>
      <c r="N75" s="975"/>
      <c r="O75" s="975"/>
      <c r="P75" s="976"/>
      <c r="Q75" s="978">
        <v>38877</v>
      </c>
      <c r="R75" s="979"/>
      <c r="S75" s="979"/>
      <c r="T75" s="979"/>
      <c r="U75" s="980"/>
      <c r="V75" s="981">
        <v>35991</v>
      </c>
      <c r="W75" s="979"/>
      <c r="X75" s="979"/>
      <c r="Y75" s="979"/>
      <c r="Z75" s="980"/>
      <c r="AA75" s="981">
        <v>2886</v>
      </c>
      <c r="AB75" s="979"/>
      <c r="AC75" s="979"/>
      <c r="AD75" s="979"/>
      <c r="AE75" s="980"/>
      <c r="AF75" s="981">
        <v>27482</v>
      </c>
      <c r="AG75" s="979"/>
      <c r="AH75" s="979"/>
      <c r="AI75" s="979"/>
      <c r="AJ75" s="980"/>
      <c r="AK75" s="971" t="s">
        <v>490</v>
      </c>
      <c r="AL75" s="971"/>
      <c r="AM75" s="971"/>
      <c r="AN75" s="971"/>
      <c r="AO75" s="971"/>
      <c r="AP75" s="981">
        <v>96454</v>
      </c>
      <c r="AQ75" s="979"/>
      <c r="AR75" s="979"/>
      <c r="AS75" s="979"/>
      <c r="AT75" s="980"/>
      <c r="AU75" s="971" t="s">
        <v>490</v>
      </c>
      <c r="AV75" s="971"/>
      <c r="AW75" s="971"/>
      <c r="AX75" s="971"/>
      <c r="AY75" s="971"/>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t="s">
        <v>558</v>
      </c>
      <c r="C76" s="975"/>
      <c r="D76" s="975"/>
      <c r="E76" s="975"/>
      <c r="F76" s="975"/>
      <c r="G76" s="975"/>
      <c r="H76" s="975"/>
      <c r="I76" s="975"/>
      <c r="J76" s="975"/>
      <c r="K76" s="975"/>
      <c r="L76" s="975"/>
      <c r="M76" s="975"/>
      <c r="N76" s="975"/>
      <c r="O76" s="975"/>
      <c r="P76" s="976"/>
      <c r="Q76" s="978">
        <v>6104</v>
      </c>
      <c r="R76" s="979"/>
      <c r="S76" s="979"/>
      <c r="T76" s="979"/>
      <c r="U76" s="980"/>
      <c r="V76" s="981">
        <v>5983</v>
      </c>
      <c r="W76" s="979"/>
      <c r="X76" s="979"/>
      <c r="Y76" s="979"/>
      <c r="Z76" s="980"/>
      <c r="AA76" s="981">
        <v>121</v>
      </c>
      <c r="AB76" s="979"/>
      <c r="AC76" s="979"/>
      <c r="AD76" s="979"/>
      <c r="AE76" s="980"/>
      <c r="AF76" s="981">
        <v>17694</v>
      </c>
      <c r="AG76" s="979"/>
      <c r="AH76" s="979"/>
      <c r="AI76" s="979"/>
      <c r="AJ76" s="980"/>
      <c r="AK76" s="971" t="s">
        <v>490</v>
      </c>
      <c r="AL76" s="971"/>
      <c r="AM76" s="971"/>
      <c r="AN76" s="971"/>
      <c r="AO76" s="971"/>
      <c r="AP76" s="981">
        <v>24010</v>
      </c>
      <c r="AQ76" s="979"/>
      <c r="AR76" s="979"/>
      <c r="AS76" s="979"/>
      <c r="AT76" s="980"/>
      <c r="AU76" s="971" t="s">
        <v>490</v>
      </c>
      <c r="AV76" s="971"/>
      <c r="AW76" s="971"/>
      <c r="AX76" s="971"/>
      <c r="AY76" s="971"/>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379</v>
      </c>
      <c r="B88" s="937" t="s">
        <v>403</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f>SUM(AF68:AJ87)</f>
        <v>72313</v>
      </c>
      <c r="AG88" s="959"/>
      <c r="AH88" s="959"/>
      <c r="AI88" s="959"/>
      <c r="AJ88" s="959"/>
      <c r="AK88" s="963"/>
      <c r="AL88" s="963"/>
      <c r="AM88" s="963"/>
      <c r="AN88" s="963"/>
      <c r="AO88" s="963"/>
      <c r="AP88" s="959">
        <f>SUM(AP68:AT87)</f>
        <v>127036</v>
      </c>
      <c r="AQ88" s="959"/>
      <c r="AR88" s="959"/>
      <c r="AS88" s="959"/>
      <c r="AT88" s="959"/>
      <c r="AU88" s="959">
        <f>SUM(AU68:AY87)</f>
        <v>1763</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379</v>
      </c>
      <c r="BR102" s="937" t="s">
        <v>404</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649</v>
      </c>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405</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406</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407</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408</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409</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410</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411</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412</v>
      </c>
      <c r="AB109" s="896"/>
      <c r="AC109" s="896"/>
      <c r="AD109" s="896"/>
      <c r="AE109" s="897"/>
      <c r="AF109" s="898" t="s">
        <v>413</v>
      </c>
      <c r="AG109" s="896"/>
      <c r="AH109" s="896"/>
      <c r="AI109" s="896"/>
      <c r="AJ109" s="897"/>
      <c r="AK109" s="898" t="s">
        <v>294</v>
      </c>
      <c r="AL109" s="896"/>
      <c r="AM109" s="896"/>
      <c r="AN109" s="896"/>
      <c r="AO109" s="897"/>
      <c r="AP109" s="898" t="s">
        <v>414</v>
      </c>
      <c r="AQ109" s="896"/>
      <c r="AR109" s="896"/>
      <c r="AS109" s="896"/>
      <c r="AT109" s="929"/>
      <c r="AU109" s="895" t="s">
        <v>411</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412</v>
      </c>
      <c r="BR109" s="896"/>
      <c r="BS109" s="896"/>
      <c r="BT109" s="896"/>
      <c r="BU109" s="897"/>
      <c r="BV109" s="898" t="s">
        <v>413</v>
      </c>
      <c r="BW109" s="896"/>
      <c r="BX109" s="896"/>
      <c r="BY109" s="896"/>
      <c r="BZ109" s="897"/>
      <c r="CA109" s="898" t="s">
        <v>294</v>
      </c>
      <c r="CB109" s="896"/>
      <c r="CC109" s="896"/>
      <c r="CD109" s="896"/>
      <c r="CE109" s="897"/>
      <c r="CF109" s="936" t="s">
        <v>414</v>
      </c>
      <c r="CG109" s="936"/>
      <c r="CH109" s="936"/>
      <c r="CI109" s="936"/>
      <c r="CJ109" s="936"/>
      <c r="CK109" s="898" t="s">
        <v>415</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412</v>
      </c>
      <c r="DH109" s="896"/>
      <c r="DI109" s="896"/>
      <c r="DJ109" s="896"/>
      <c r="DK109" s="897"/>
      <c r="DL109" s="898" t="s">
        <v>413</v>
      </c>
      <c r="DM109" s="896"/>
      <c r="DN109" s="896"/>
      <c r="DO109" s="896"/>
      <c r="DP109" s="897"/>
      <c r="DQ109" s="898" t="s">
        <v>294</v>
      </c>
      <c r="DR109" s="896"/>
      <c r="DS109" s="896"/>
      <c r="DT109" s="896"/>
      <c r="DU109" s="897"/>
      <c r="DV109" s="898" t="s">
        <v>414</v>
      </c>
      <c r="DW109" s="896"/>
      <c r="DX109" s="896"/>
      <c r="DY109" s="896"/>
      <c r="DZ109" s="929"/>
    </row>
    <row r="110" spans="1:131" s="218" customFormat="1" ht="26.25" customHeight="1" x14ac:dyDescent="0.2">
      <c r="A110" s="807" t="s">
        <v>416</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3780961</v>
      </c>
      <c r="AB110" s="889"/>
      <c r="AC110" s="889"/>
      <c r="AD110" s="889"/>
      <c r="AE110" s="890"/>
      <c r="AF110" s="891">
        <v>3764518</v>
      </c>
      <c r="AG110" s="889"/>
      <c r="AH110" s="889"/>
      <c r="AI110" s="889"/>
      <c r="AJ110" s="890"/>
      <c r="AK110" s="891">
        <v>3320182</v>
      </c>
      <c r="AL110" s="889"/>
      <c r="AM110" s="889"/>
      <c r="AN110" s="889"/>
      <c r="AO110" s="890"/>
      <c r="AP110" s="892">
        <v>14.3</v>
      </c>
      <c r="AQ110" s="893"/>
      <c r="AR110" s="893"/>
      <c r="AS110" s="893"/>
      <c r="AT110" s="894"/>
      <c r="AU110" s="930" t="s">
        <v>69</v>
      </c>
      <c r="AV110" s="931"/>
      <c r="AW110" s="931"/>
      <c r="AX110" s="931"/>
      <c r="AY110" s="931"/>
      <c r="AZ110" s="860" t="s">
        <v>417</v>
      </c>
      <c r="BA110" s="808"/>
      <c r="BB110" s="808"/>
      <c r="BC110" s="808"/>
      <c r="BD110" s="808"/>
      <c r="BE110" s="808"/>
      <c r="BF110" s="808"/>
      <c r="BG110" s="808"/>
      <c r="BH110" s="808"/>
      <c r="BI110" s="808"/>
      <c r="BJ110" s="808"/>
      <c r="BK110" s="808"/>
      <c r="BL110" s="808"/>
      <c r="BM110" s="808"/>
      <c r="BN110" s="808"/>
      <c r="BO110" s="808"/>
      <c r="BP110" s="809"/>
      <c r="BQ110" s="861">
        <v>32755596</v>
      </c>
      <c r="BR110" s="842"/>
      <c r="BS110" s="842"/>
      <c r="BT110" s="842"/>
      <c r="BU110" s="842"/>
      <c r="BV110" s="842">
        <v>31474913</v>
      </c>
      <c r="BW110" s="842"/>
      <c r="BX110" s="842"/>
      <c r="BY110" s="842"/>
      <c r="BZ110" s="842"/>
      <c r="CA110" s="842">
        <v>30644043</v>
      </c>
      <c r="CB110" s="842"/>
      <c r="CC110" s="842"/>
      <c r="CD110" s="842"/>
      <c r="CE110" s="842"/>
      <c r="CF110" s="866">
        <v>132.1</v>
      </c>
      <c r="CG110" s="867"/>
      <c r="CH110" s="867"/>
      <c r="CI110" s="867"/>
      <c r="CJ110" s="867"/>
      <c r="CK110" s="926" t="s">
        <v>418</v>
      </c>
      <c r="CL110" s="819"/>
      <c r="CM110" s="860" t="s">
        <v>419</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420</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421</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422</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423</v>
      </c>
      <c r="B112" s="913"/>
      <c r="C112" s="752" t="s">
        <v>424</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425</v>
      </c>
      <c r="BA112" s="752"/>
      <c r="BB112" s="752"/>
      <c r="BC112" s="752"/>
      <c r="BD112" s="752"/>
      <c r="BE112" s="752"/>
      <c r="BF112" s="752"/>
      <c r="BG112" s="752"/>
      <c r="BH112" s="752"/>
      <c r="BI112" s="752"/>
      <c r="BJ112" s="752"/>
      <c r="BK112" s="752"/>
      <c r="BL112" s="752"/>
      <c r="BM112" s="752"/>
      <c r="BN112" s="752"/>
      <c r="BO112" s="752"/>
      <c r="BP112" s="753"/>
      <c r="BQ112" s="816">
        <v>15015919</v>
      </c>
      <c r="BR112" s="817"/>
      <c r="BS112" s="817"/>
      <c r="BT112" s="817"/>
      <c r="BU112" s="817"/>
      <c r="BV112" s="817">
        <v>13833079</v>
      </c>
      <c r="BW112" s="817"/>
      <c r="BX112" s="817"/>
      <c r="BY112" s="817"/>
      <c r="BZ112" s="817"/>
      <c r="CA112" s="817">
        <v>12642092</v>
      </c>
      <c r="CB112" s="817"/>
      <c r="CC112" s="817"/>
      <c r="CD112" s="817"/>
      <c r="CE112" s="817"/>
      <c r="CF112" s="875">
        <v>54.5</v>
      </c>
      <c r="CG112" s="876"/>
      <c r="CH112" s="876"/>
      <c r="CI112" s="876"/>
      <c r="CJ112" s="876"/>
      <c r="CK112" s="927"/>
      <c r="CL112" s="821"/>
      <c r="CM112" s="815" t="s">
        <v>426</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427</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1469794</v>
      </c>
      <c r="AB113" s="919"/>
      <c r="AC113" s="919"/>
      <c r="AD113" s="919"/>
      <c r="AE113" s="920"/>
      <c r="AF113" s="921">
        <v>1439000</v>
      </c>
      <c r="AG113" s="919"/>
      <c r="AH113" s="919"/>
      <c r="AI113" s="919"/>
      <c r="AJ113" s="920"/>
      <c r="AK113" s="921">
        <v>1413812</v>
      </c>
      <c r="AL113" s="919"/>
      <c r="AM113" s="919"/>
      <c r="AN113" s="919"/>
      <c r="AO113" s="920"/>
      <c r="AP113" s="922">
        <v>6.1</v>
      </c>
      <c r="AQ113" s="923"/>
      <c r="AR113" s="923"/>
      <c r="AS113" s="923"/>
      <c r="AT113" s="924"/>
      <c r="AU113" s="932"/>
      <c r="AV113" s="933"/>
      <c r="AW113" s="933"/>
      <c r="AX113" s="933"/>
      <c r="AY113" s="933"/>
      <c r="AZ113" s="815" t="s">
        <v>428</v>
      </c>
      <c r="BA113" s="752"/>
      <c r="BB113" s="752"/>
      <c r="BC113" s="752"/>
      <c r="BD113" s="752"/>
      <c r="BE113" s="752"/>
      <c r="BF113" s="752"/>
      <c r="BG113" s="752"/>
      <c r="BH113" s="752"/>
      <c r="BI113" s="752"/>
      <c r="BJ113" s="752"/>
      <c r="BK113" s="752"/>
      <c r="BL113" s="752"/>
      <c r="BM113" s="752"/>
      <c r="BN113" s="752"/>
      <c r="BO113" s="752"/>
      <c r="BP113" s="753"/>
      <c r="BQ113" s="816">
        <v>1730249</v>
      </c>
      <c r="BR113" s="817"/>
      <c r="BS113" s="817"/>
      <c r="BT113" s="817"/>
      <c r="BU113" s="817"/>
      <c r="BV113" s="817">
        <v>1627230</v>
      </c>
      <c r="BW113" s="817"/>
      <c r="BX113" s="817"/>
      <c r="BY113" s="817"/>
      <c r="BZ113" s="817"/>
      <c r="CA113" s="817">
        <v>1763321</v>
      </c>
      <c r="CB113" s="817"/>
      <c r="CC113" s="817"/>
      <c r="CD113" s="817"/>
      <c r="CE113" s="817"/>
      <c r="CF113" s="875">
        <v>7.6</v>
      </c>
      <c r="CG113" s="876"/>
      <c r="CH113" s="876"/>
      <c r="CI113" s="876"/>
      <c r="CJ113" s="876"/>
      <c r="CK113" s="927"/>
      <c r="CL113" s="821"/>
      <c r="CM113" s="815" t="s">
        <v>429</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430</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195197</v>
      </c>
      <c r="AB114" s="780"/>
      <c r="AC114" s="780"/>
      <c r="AD114" s="780"/>
      <c r="AE114" s="781"/>
      <c r="AF114" s="782">
        <v>190385</v>
      </c>
      <c r="AG114" s="780"/>
      <c r="AH114" s="780"/>
      <c r="AI114" s="780"/>
      <c r="AJ114" s="781"/>
      <c r="AK114" s="782">
        <v>172269</v>
      </c>
      <c r="AL114" s="780"/>
      <c r="AM114" s="780"/>
      <c r="AN114" s="780"/>
      <c r="AO114" s="781"/>
      <c r="AP114" s="824">
        <v>0.7</v>
      </c>
      <c r="AQ114" s="825"/>
      <c r="AR114" s="825"/>
      <c r="AS114" s="825"/>
      <c r="AT114" s="826"/>
      <c r="AU114" s="932"/>
      <c r="AV114" s="933"/>
      <c r="AW114" s="933"/>
      <c r="AX114" s="933"/>
      <c r="AY114" s="933"/>
      <c r="AZ114" s="815" t="s">
        <v>431</v>
      </c>
      <c r="BA114" s="752"/>
      <c r="BB114" s="752"/>
      <c r="BC114" s="752"/>
      <c r="BD114" s="752"/>
      <c r="BE114" s="752"/>
      <c r="BF114" s="752"/>
      <c r="BG114" s="752"/>
      <c r="BH114" s="752"/>
      <c r="BI114" s="752"/>
      <c r="BJ114" s="752"/>
      <c r="BK114" s="752"/>
      <c r="BL114" s="752"/>
      <c r="BM114" s="752"/>
      <c r="BN114" s="752"/>
      <c r="BO114" s="752"/>
      <c r="BP114" s="753"/>
      <c r="BQ114" s="816">
        <v>3262100</v>
      </c>
      <c r="BR114" s="817"/>
      <c r="BS114" s="817"/>
      <c r="BT114" s="817"/>
      <c r="BU114" s="817"/>
      <c r="BV114" s="817">
        <v>3368341</v>
      </c>
      <c r="BW114" s="817"/>
      <c r="BX114" s="817"/>
      <c r="BY114" s="817"/>
      <c r="BZ114" s="817"/>
      <c r="CA114" s="817">
        <v>3379365</v>
      </c>
      <c r="CB114" s="817"/>
      <c r="CC114" s="817"/>
      <c r="CD114" s="817"/>
      <c r="CE114" s="817"/>
      <c r="CF114" s="875">
        <v>14.6</v>
      </c>
      <c r="CG114" s="876"/>
      <c r="CH114" s="876"/>
      <c r="CI114" s="876"/>
      <c r="CJ114" s="876"/>
      <c r="CK114" s="927"/>
      <c r="CL114" s="821"/>
      <c r="CM114" s="815" t="s">
        <v>432</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433</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434</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435</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436</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437</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438</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439</v>
      </c>
      <c r="Z117" s="897"/>
      <c r="AA117" s="902">
        <v>5445952</v>
      </c>
      <c r="AB117" s="903"/>
      <c r="AC117" s="903"/>
      <c r="AD117" s="903"/>
      <c r="AE117" s="904"/>
      <c r="AF117" s="905">
        <v>5393903</v>
      </c>
      <c r="AG117" s="903"/>
      <c r="AH117" s="903"/>
      <c r="AI117" s="903"/>
      <c r="AJ117" s="904"/>
      <c r="AK117" s="905">
        <v>4906263</v>
      </c>
      <c r="AL117" s="903"/>
      <c r="AM117" s="903"/>
      <c r="AN117" s="903"/>
      <c r="AO117" s="904"/>
      <c r="AP117" s="906"/>
      <c r="AQ117" s="907"/>
      <c r="AR117" s="907"/>
      <c r="AS117" s="907"/>
      <c r="AT117" s="908"/>
      <c r="AU117" s="932"/>
      <c r="AV117" s="933"/>
      <c r="AW117" s="933"/>
      <c r="AX117" s="933"/>
      <c r="AY117" s="933"/>
      <c r="AZ117" s="863" t="s">
        <v>440</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441</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415</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412</v>
      </c>
      <c r="AB118" s="896"/>
      <c r="AC118" s="896"/>
      <c r="AD118" s="896"/>
      <c r="AE118" s="897"/>
      <c r="AF118" s="898" t="s">
        <v>413</v>
      </c>
      <c r="AG118" s="896"/>
      <c r="AH118" s="896"/>
      <c r="AI118" s="896"/>
      <c r="AJ118" s="897"/>
      <c r="AK118" s="898" t="s">
        <v>294</v>
      </c>
      <c r="AL118" s="896"/>
      <c r="AM118" s="896"/>
      <c r="AN118" s="896"/>
      <c r="AO118" s="897"/>
      <c r="AP118" s="899" t="s">
        <v>414</v>
      </c>
      <c r="AQ118" s="900"/>
      <c r="AR118" s="900"/>
      <c r="AS118" s="900"/>
      <c r="AT118" s="901"/>
      <c r="AU118" s="932"/>
      <c r="AV118" s="933"/>
      <c r="AW118" s="933"/>
      <c r="AX118" s="933"/>
      <c r="AY118" s="933"/>
      <c r="AZ118" s="838" t="s">
        <v>442</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443</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418</v>
      </c>
      <c r="B119" s="819"/>
      <c r="C119" s="860" t="s">
        <v>419</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444</v>
      </c>
      <c r="BP119" s="878"/>
      <c r="BQ119" s="879">
        <v>52763864</v>
      </c>
      <c r="BR119" s="845"/>
      <c r="BS119" s="845"/>
      <c r="BT119" s="845"/>
      <c r="BU119" s="845"/>
      <c r="BV119" s="845">
        <v>50303563</v>
      </c>
      <c r="BW119" s="845"/>
      <c r="BX119" s="845"/>
      <c r="BY119" s="845"/>
      <c r="BZ119" s="845"/>
      <c r="CA119" s="845">
        <v>48428821</v>
      </c>
      <c r="CB119" s="845"/>
      <c r="CC119" s="845"/>
      <c r="CD119" s="845"/>
      <c r="CE119" s="845"/>
      <c r="CF119" s="748"/>
      <c r="CG119" s="749"/>
      <c r="CH119" s="749"/>
      <c r="CI119" s="749"/>
      <c r="CJ119" s="834"/>
      <c r="CK119" s="928"/>
      <c r="CL119" s="823"/>
      <c r="CM119" s="838" t="s">
        <v>445</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422</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446</v>
      </c>
      <c r="AV120" s="881"/>
      <c r="AW120" s="881"/>
      <c r="AX120" s="881"/>
      <c r="AY120" s="882"/>
      <c r="AZ120" s="860" t="s">
        <v>447</v>
      </c>
      <c r="BA120" s="808"/>
      <c r="BB120" s="808"/>
      <c r="BC120" s="808"/>
      <c r="BD120" s="808"/>
      <c r="BE120" s="808"/>
      <c r="BF120" s="808"/>
      <c r="BG120" s="808"/>
      <c r="BH120" s="808"/>
      <c r="BI120" s="808"/>
      <c r="BJ120" s="808"/>
      <c r="BK120" s="808"/>
      <c r="BL120" s="808"/>
      <c r="BM120" s="808"/>
      <c r="BN120" s="808"/>
      <c r="BO120" s="808"/>
      <c r="BP120" s="809"/>
      <c r="BQ120" s="861">
        <v>20332179</v>
      </c>
      <c r="BR120" s="842"/>
      <c r="BS120" s="842"/>
      <c r="BT120" s="842"/>
      <c r="BU120" s="842"/>
      <c r="BV120" s="842">
        <v>20998462</v>
      </c>
      <c r="BW120" s="842"/>
      <c r="BX120" s="842"/>
      <c r="BY120" s="842"/>
      <c r="BZ120" s="842"/>
      <c r="CA120" s="842">
        <v>21121504</v>
      </c>
      <c r="CB120" s="842"/>
      <c r="CC120" s="842"/>
      <c r="CD120" s="842"/>
      <c r="CE120" s="842"/>
      <c r="CF120" s="866">
        <v>91.1</v>
      </c>
      <c r="CG120" s="867"/>
      <c r="CH120" s="867"/>
      <c r="CI120" s="867"/>
      <c r="CJ120" s="867"/>
      <c r="CK120" s="868" t="s">
        <v>448</v>
      </c>
      <c r="CL120" s="852"/>
      <c r="CM120" s="852"/>
      <c r="CN120" s="852"/>
      <c r="CO120" s="853"/>
      <c r="CP120" s="872" t="s">
        <v>397</v>
      </c>
      <c r="CQ120" s="873"/>
      <c r="CR120" s="873"/>
      <c r="CS120" s="873"/>
      <c r="CT120" s="873"/>
      <c r="CU120" s="873"/>
      <c r="CV120" s="873"/>
      <c r="CW120" s="873"/>
      <c r="CX120" s="873"/>
      <c r="CY120" s="873"/>
      <c r="CZ120" s="873"/>
      <c r="DA120" s="873"/>
      <c r="DB120" s="873"/>
      <c r="DC120" s="873"/>
      <c r="DD120" s="873"/>
      <c r="DE120" s="873"/>
      <c r="DF120" s="874"/>
      <c r="DG120" s="861">
        <v>14950471</v>
      </c>
      <c r="DH120" s="842"/>
      <c r="DI120" s="842"/>
      <c r="DJ120" s="842"/>
      <c r="DK120" s="842"/>
      <c r="DL120" s="842">
        <v>13779846</v>
      </c>
      <c r="DM120" s="842"/>
      <c r="DN120" s="842"/>
      <c r="DO120" s="842"/>
      <c r="DP120" s="842"/>
      <c r="DQ120" s="842">
        <v>12609851</v>
      </c>
      <c r="DR120" s="842"/>
      <c r="DS120" s="842"/>
      <c r="DT120" s="842"/>
      <c r="DU120" s="842"/>
      <c r="DV120" s="843">
        <v>54.4</v>
      </c>
      <c r="DW120" s="843"/>
      <c r="DX120" s="843"/>
      <c r="DY120" s="843"/>
      <c r="DZ120" s="844"/>
    </row>
    <row r="121" spans="1:130" s="218" customFormat="1" ht="26.25" customHeight="1" x14ac:dyDescent="0.2">
      <c r="A121" s="820"/>
      <c r="B121" s="821"/>
      <c r="C121" s="863" t="s">
        <v>449</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450</v>
      </c>
      <c r="BA121" s="752"/>
      <c r="BB121" s="752"/>
      <c r="BC121" s="752"/>
      <c r="BD121" s="752"/>
      <c r="BE121" s="752"/>
      <c r="BF121" s="752"/>
      <c r="BG121" s="752"/>
      <c r="BH121" s="752"/>
      <c r="BI121" s="752"/>
      <c r="BJ121" s="752"/>
      <c r="BK121" s="752"/>
      <c r="BL121" s="752"/>
      <c r="BM121" s="752"/>
      <c r="BN121" s="752"/>
      <c r="BO121" s="752"/>
      <c r="BP121" s="753"/>
      <c r="BQ121" s="816">
        <v>8799954</v>
      </c>
      <c r="BR121" s="817"/>
      <c r="BS121" s="817"/>
      <c r="BT121" s="817"/>
      <c r="BU121" s="817"/>
      <c r="BV121" s="817">
        <v>8345532</v>
      </c>
      <c r="BW121" s="817"/>
      <c r="BX121" s="817"/>
      <c r="BY121" s="817"/>
      <c r="BZ121" s="817"/>
      <c r="CA121" s="817">
        <v>8229810</v>
      </c>
      <c r="CB121" s="817"/>
      <c r="CC121" s="817"/>
      <c r="CD121" s="817"/>
      <c r="CE121" s="817"/>
      <c r="CF121" s="875">
        <v>35.5</v>
      </c>
      <c r="CG121" s="876"/>
      <c r="CH121" s="876"/>
      <c r="CI121" s="876"/>
      <c r="CJ121" s="876"/>
      <c r="CK121" s="869"/>
      <c r="CL121" s="855"/>
      <c r="CM121" s="855"/>
      <c r="CN121" s="855"/>
      <c r="CO121" s="856"/>
      <c r="CP121" s="835" t="s">
        <v>395</v>
      </c>
      <c r="CQ121" s="836"/>
      <c r="CR121" s="836"/>
      <c r="CS121" s="836"/>
      <c r="CT121" s="836"/>
      <c r="CU121" s="836"/>
      <c r="CV121" s="836"/>
      <c r="CW121" s="836"/>
      <c r="CX121" s="836"/>
      <c r="CY121" s="836"/>
      <c r="CZ121" s="836"/>
      <c r="DA121" s="836"/>
      <c r="DB121" s="836"/>
      <c r="DC121" s="836"/>
      <c r="DD121" s="836"/>
      <c r="DE121" s="836"/>
      <c r="DF121" s="837"/>
      <c r="DG121" s="816">
        <v>65448</v>
      </c>
      <c r="DH121" s="817"/>
      <c r="DI121" s="817"/>
      <c r="DJ121" s="817"/>
      <c r="DK121" s="817"/>
      <c r="DL121" s="817">
        <v>53233</v>
      </c>
      <c r="DM121" s="817"/>
      <c r="DN121" s="817"/>
      <c r="DO121" s="817"/>
      <c r="DP121" s="817"/>
      <c r="DQ121" s="817">
        <v>32241</v>
      </c>
      <c r="DR121" s="817"/>
      <c r="DS121" s="817"/>
      <c r="DT121" s="817"/>
      <c r="DU121" s="817"/>
      <c r="DV121" s="794">
        <v>0.1</v>
      </c>
      <c r="DW121" s="794"/>
      <c r="DX121" s="794"/>
      <c r="DY121" s="794"/>
      <c r="DZ121" s="795"/>
    </row>
    <row r="122" spans="1:130" s="218" customFormat="1" ht="26.25" customHeight="1" x14ac:dyDescent="0.2">
      <c r="A122" s="820"/>
      <c r="B122" s="821"/>
      <c r="C122" s="815" t="s">
        <v>432</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451</v>
      </c>
      <c r="BA122" s="839"/>
      <c r="BB122" s="839"/>
      <c r="BC122" s="839"/>
      <c r="BD122" s="839"/>
      <c r="BE122" s="839"/>
      <c r="BF122" s="839"/>
      <c r="BG122" s="839"/>
      <c r="BH122" s="839"/>
      <c r="BI122" s="839"/>
      <c r="BJ122" s="839"/>
      <c r="BK122" s="839"/>
      <c r="BL122" s="839"/>
      <c r="BM122" s="839"/>
      <c r="BN122" s="839"/>
      <c r="BO122" s="839"/>
      <c r="BP122" s="840"/>
      <c r="BQ122" s="879">
        <v>37327516</v>
      </c>
      <c r="BR122" s="845"/>
      <c r="BS122" s="845"/>
      <c r="BT122" s="845"/>
      <c r="BU122" s="845"/>
      <c r="BV122" s="845">
        <v>35654416</v>
      </c>
      <c r="BW122" s="845"/>
      <c r="BX122" s="845"/>
      <c r="BY122" s="845"/>
      <c r="BZ122" s="845"/>
      <c r="CA122" s="845">
        <v>33484683</v>
      </c>
      <c r="CB122" s="845"/>
      <c r="CC122" s="845"/>
      <c r="CD122" s="845"/>
      <c r="CE122" s="845"/>
      <c r="CF122" s="846">
        <v>144.4</v>
      </c>
      <c r="CG122" s="847"/>
      <c r="CH122" s="847"/>
      <c r="CI122" s="847"/>
      <c r="CJ122" s="847"/>
      <c r="CK122" s="869"/>
      <c r="CL122" s="855"/>
      <c r="CM122" s="855"/>
      <c r="CN122" s="855"/>
      <c r="CO122" s="856"/>
      <c r="CP122" s="835" t="s">
        <v>393</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2">
      <c r="A123" s="820"/>
      <c r="B123" s="821"/>
      <c r="C123" s="815" t="s">
        <v>438</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452</v>
      </c>
      <c r="BP123" s="878"/>
      <c r="BQ123" s="832">
        <v>66459649</v>
      </c>
      <c r="BR123" s="833"/>
      <c r="BS123" s="833"/>
      <c r="BT123" s="833"/>
      <c r="BU123" s="833"/>
      <c r="BV123" s="833">
        <v>64998410</v>
      </c>
      <c r="BW123" s="833"/>
      <c r="BX123" s="833"/>
      <c r="BY123" s="833"/>
      <c r="BZ123" s="833"/>
      <c r="CA123" s="833">
        <v>62835997</v>
      </c>
      <c r="CB123" s="833"/>
      <c r="CC123" s="833"/>
      <c r="CD123" s="833"/>
      <c r="CE123" s="833"/>
      <c r="CF123" s="748"/>
      <c r="CG123" s="749"/>
      <c r="CH123" s="749"/>
      <c r="CI123" s="749"/>
      <c r="CJ123" s="834"/>
      <c r="CK123" s="869"/>
      <c r="CL123" s="855"/>
      <c r="CM123" s="855"/>
      <c r="CN123" s="855"/>
      <c r="CO123" s="856"/>
      <c r="CP123" s="835" t="s">
        <v>394</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441</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453</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454</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443</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455</v>
      </c>
      <c r="CL125" s="852"/>
      <c r="CM125" s="852"/>
      <c r="CN125" s="852"/>
      <c r="CO125" s="853"/>
      <c r="CP125" s="860" t="s">
        <v>456</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445</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457</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458</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459</v>
      </c>
      <c r="AY127" s="812"/>
      <c r="AZ127" s="812"/>
      <c r="BA127" s="812"/>
      <c r="BB127" s="812"/>
      <c r="BC127" s="812"/>
      <c r="BD127" s="812"/>
      <c r="BE127" s="813"/>
      <c r="BF127" s="811" t="s">
        <v>460</v>
      </c>
      <c r="BG127" s="812"/>
      <c r="BH127" s="812"/>
      <c r="BI127" s="812"/>
      <c r="BJ127" s="812"/>
      <c r="BK127" s="812"/>
      <c r="BL127" s="813"/>
      <c r="BM127" s="811" t="s">
        <v>461</v>
      </c>
      <c r="BN127" s="812"/>
      <c r="BO127" s="812"/>
      <c r="BP127" s="812"/>
      <c r="BQ127" s="812"/>
      <c r="BR127" s="812"/>
      <c r="BS127" s="813"/>
      <c r="BT127" s="811" t="s">
        <v>462</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463</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464</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465</v>
      </c>
      <c r="X128" s="798"/>
      <c r="Y128" s="798"/>
      <c r="Z128" s="799"/>
      <c r="AA128" s="800">
        <v>1334951</v>
      </c>
      <c r="AB128" s="801"/>
      <c r="AC128" s="801"/>
      <c r="AD128" s="801"/>
      <c r="AE128" s="802"/>
      <c r="AF128" s="803">
        <v>1357157</v>
      </c>
      <c r="AG128" s="801"/>
      <c r="AH128" s="801"/>
      <c r="AI128" s="801"/>
      <c r="AJ128" s="802"/>
      <c r="AK128" s="803">
        <v>1356626</v>
      </c>
      <c r="AL128" s="801"/>
      <c r="AM128" s="801"/>
      <c r="AN128" s="801"/>
      <c r="AO128" s="802"/>
      <c r="AP128" s="804"/>
      <c r="AQ128" s="805"/>
      <c r="AR128" s="805"/>
      <c r="AS128" s="805"/>
      <c r="AT128" s="806"/>
      <c r="AU128" s="220"/>
      <c r="AV128" s="220"/>
      <c r="AW128" s="220"/>
      <c r="AX128" s="807" t="s">
        <v>466</v>
      </c>
      <c r="AY128" s="808"/>
      <c r="AZ128" s="808"/>
      <c r="BA128" s="808"/>
      <c r="BB128" s="808"/>
      <c r="BC128" s="808"/>
      <c r="BD128" s="808"/>
      <c r="BE128" s="809"/>
      <c r="BF128" s="786" t="s">
        <v>122</v>
      </c>
      <c r="BG128" s="787"/>
      <c r="BH128" s="787"/>
      <c r="BI128" s="787"/>
      <c r="BJ128" s="787"/>
      <c r="BK128" s="787"/>
      <c r="BL128" s="810"/>
      <c r="BM128" s="786">
        <v>11.99</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467</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468</v>
      </c>
      <c r="X129" s="777"/>
      <c r="Y129" s="777"/>
      <c r="Z129" s="778"/>
      <c r="AA129" s="779">
        <v>25190391</v>
      </c>
      <c r="AB129" s="780"/>
      <c r="AC129" s="780"/>
      <c r="AD129" s="780"/>
      <c r="AE129" s="781"/>
      <c r="AF129" s="782">
        <v>25763352</v>
      </c>
      <c r="AG129" s="780"/>
      <c r="AH129" s="780"/>
      <c r="AI129" s="780"/>
      <c r="AJ129" s="781"/>
      <c r="AK129" s="782">
        <v>26456165</v>
      </c>
      <c r="AL129" s="780"/>
      <c r="AM129" s="780"/>
      <c r="AN129" s="780"/>
      <c r="AO129" s="781"/>
      <c r="AP129" s="783"/>
      <c r="AQ129" s="784"/>
      <c r="AR129" s="784"/>
      <c r="AS129" s="784"/>
      <c r="AT129" s="785"/>
      <c r="AU129" s="221"/>
      <c r="AV129" s="221"/>
      <c r="AW129" s="221"/>
      <c r="AX129" s="751" t="s">
        <v>469</v>
      </c>
      <c r="AY129" s="752"/>
      <c r="AZ129" s="752"/>
      <c r="BA129" s="752"/>
      <c r="BB129" s="752"/>
      <c r="BC129" s="752"/>
      <c r="BD129" s="752"/>
      <c r="BE129" s="753"/>
      <c r="BF129" s="770" t="s">
        <v>122</v>
      </c>
      <c r="BG129" s="771"/>
      <c r="BH129" s="771"/>
      <c r="BI129" s="771"/>
      <c r="BJ129" s="771"/>
      <c r="BK129" s="771"/>
      <c r="BL129" s="772"/>
      <c r="BM129" s="770">
        <v>16.989999999999998</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470</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471</v>
      </c>
      <c r="X130" s="777"/>
      <c r="Y130" s="777"/>
      <c r="Z130" s="778"/>
      <c r="AA130" s="779">
        <v>3355372</v>
      </c>
      <c r="AB130" s="780"/>
      <c r="AC130" s="780"/>
      <c r="AD130" s="780"/>
      <c r="AE130" s="781"/>
      <c r="AF130" s="782">
        <v>3333264</v>
      </c>
      <c r="AG130" s="780"/>
      <c r="AH130" s="780"/>
      <c r="AI130" s="780"/>
      <c r="AJ130" s="781"/>
      <c r="AK130" s="782">
        <v>3260925</v>
      </c>
      <c r="AL130" s="780"/>
      <c r="AM130" s="780"/>
      <c r="AN130" s="780"/>
      <c r="AO130" s="781"/>
      <c r="AP130" s="783"/>
      <c r="AQ130" s="784"/>
      <c r="AR130" s="784"/>
      <c r="AS130" s="784"/>
      <c r="AT130" s="785"/>
      <c r="AU130" s="221"/>
      <c r="AV130" s="221"/>
      <c r="AW130" s="221"/>
      <c r="AX130" s="751" t="s">
        <v>472</v>
      </c>
      <c r="AY130" s="752"/>
      <c r="AZ130" s="752"/>
      <c r="BA130" s="752"/>
      <c r="BB130" s="752"/>
      <c r="BC130" s="752"/>
      <c r="BD130" s="752"/>
      <c r="BE130" s="753"/>
      <c r="BF130" s="754">
        <v>2.6</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473</v>
      </c>
      <c r="X131" s="761"/>
      <c r="Y131" s="761"/>
      <c r="Z131" s="762"/>
      <c r="AA131" s="763">
        <v>21835019</v>
      </c>
      <c r="AB131" s="764"/>
      <c r="AC131" s="764"/>
      <c r="AD131" s="764"/>
      <c r="AE131" s="765"/>
      <c r="AF131" s="766">
        <v>22430088</v>
      </c>
      <c r="AG131" s="764"/>
      <c r="AH131" s="764"/>
      <c r="AI131" s="764"/>
      <c r="AJ131" s="765"/>
      <c r="AK131" s="766">
        <v>23195240</v>
      </c>
      <c r="AL131" s="764"/>
      <c r="AM131" s="764"/>
      <c r="AN131" s="764"/>
      <c r="AO131" s="765"/>
      <c r="AP131" s="767"/>
      <c r="AQ131" s="768"/>
      <c r="AR131" s="768"/>
      <c r="AS131" s="768"/>
      <c r="AT131" s="769"/>
      <c r="AU131" s="221"/>
      <c r="AV131" s="221"/>
      <c r="AW131" s="221"/>
      <c r="AX131" s="729" t="s">
        <v>474</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475</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476</v>
      </c>
      <c r="W132" s="742"/>
      <c r="X132" s="742"/>
      <c r="Y132" s="742"/>
      <c r="Z132" s="743"/>
      <c r="AA132" s="744">
        <v>3.4606290020000001</v>
      </c>
      <c r="AB132" s="745"/>
      <c r="AC132" s="745"/>
      <c r="AD132" s="745"/>
      <c r="AE132" s="746"/>
      <c r="AF132" s="747">
        <v>3.1363318769999999</v>
      </c>
      <c r="AG132" s="745"/>
      <c r="AH132" s="745"/>
      <c r="AI132" s="745"/>
      <c r="AJ132" s="746"/>
      <c r="AK132" s="747">
        <v>1.2447036549999999</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477</v>
      </c>
      <c r="W133" s="721"/>
      <c r="X133" s="721"/>
      <c r="Y133" s="721"/>
      <c r="Z133" s="722"/>
      <c r="AA133" s="723">
        <v>4.5</v>
      </c>
      <c r="AB133" s="724"/>
      <c r="AC133" s="724"/>
      <c r="AD133" s="724"/>
      <c r="AE133" s="725"/>
      <c r="AF133" s="723">
        <v>4.0999999999999996</v>
      </c>
      <c r="AG133" s="724"/>
      <c r="AH133" s="724"/>
      <c r="AI133" s="724"/>
      <c r="AJ133" s="725"/>
      <c r="AK133" s="723">
        <v>2.6</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YSa3L6K4X9fxjBhk7UrdalisgniT08iJ91OKaq+XFdtOEJNIr9azMBIlmMiLAlPnjWD9diFsL0TaBVW4osAuYA==" saltValue="G9jthUyrjoS3D+rmY3iD7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478</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NOMcXHvbcLQ1r5xeFW2685J1bkdBRmYPiAv3sPCyGA+erDnnlvkhzk8YhAXhblbuE558OBGn1INJgxNCChOjLw==" saltValue="RnKf5PmuihVl1DZZkqPbl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XkFEzmS6uIYGNVtcMNJts/5Y1ElUHmCgLQtTPcxOqoJt99d68PYGxE3MQk1UyTgctvyylJNc5E89ozNsqWJGzQ==" saltValue="rhqntnroGZXCHbrfHlxs/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481</v>
      </c>
      <c r="AP7" s="260"/>
      <c r="AQ7" s="261" t="s">
        <v>482</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483</v>
      </c>
      <c r="AQ8" s="267" t="s">
        <v>484</v>
      </c>
      <c r="AR8" s="268" t="s">
        <v>485</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486</v>
      </c>
      <c r="AL9" s="1131"/>
      <c r="AM9" s="1131"/>
      <c r="AN9" s="1132"/>
      <c r="AO9" s="269">
        <v>6446210</v>
      </c>
      <c r="AP9" s="269">
        <v>55721</v>
      </c>
      <c r="AQ9" s="270">
        <v>68274</v>
      </c>
      <c r="AR9" s="271">
        <v>-18.399999999999999</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487</v>
      </c>
      <c r="AL10" s="1131"/>
      <c r="AM10" s="1131"/>
      <c r="AN10" s="1132"/>
      <c r="AO10" s="272">
        <v>1084314</v>
      </c>
      <c r="AP10" s="272">
        <v>9373</v>
      </c>
      <c r="AQ10" s="273">
        <v>4860</v>
      </c>
      <c r="AR10" s="274">
        <v>92.9</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488</v>
      </c>
      <c r="AL11" s="1131"/>
      <c r="AM11" s="1131"/>
      <c r="AN11" s="1132"/>
      <c r="AO11" s="272">
        <v>46593</v>
      </c>
      <c r="AP11" s="272">
        <v>403</v>
      </c>
      <c r="AQ11" s="273">
        <v>567</v>
      </c>
      <c r="AR11" s="274">
        <v>-28.9</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489</v>
      </c>
      <c r="AL12" s="1131"/>
      <c r="AM12" s="1131"/>
      <c r="AN12" s="1132"/>
      <c r="AO12" s="272" t="s">
        <v>490</v>
      </c>
      <c r="AP12" s="272" t="s">
        <v>490</v>
      </c>
      <c r="AQ12" s="273">
        <v>16</v>
      </c>
      <c r="AR12" s="274" t="s">
        <v>490</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491</v>
      </c>
      <c r="AL13" s="1131"/>
      <c r="AM13" s="1131"/>
      <c r="AN13" s="1132"/>
      <c r="AO13" s="272">
        <v>336897</v>
      </c>
      <c r="AP13" s="272">
        <v>2912</v>
      </c>
      <c r="AQ13" s="273">
        <v>2777</v>
      </c>
      <c r="AR13" s="274">
        <v>4.9000000000000004</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492</v>
      </c>
      <c r="AL14" s="1131"/>
      <c r="AM14" s="1131"/>
      <c r="AN14" s="1132"/>
      <c r="AO14" s="272">
        <v>53046</v>
      </c>
      <c r="AP14" s="272">
        <v>459</v>
      </c>
      <c r="AQ14" s="273">
        <v>1330</v>
      </c>
      <c r="AR14" s="274">
        <v>-65.5</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493</v>
      </c>
      <c r="AL15" s="1134"/>
      <c r="AM15" s="1134"/>
      <c r="AN15" s="1135"/>
      <c r="AO15" s="272">
        <v>-309556</v>
      </c>
      <c r="AP15" s="272">
        <v>-2676</v>
      </c>
      <c r="AQ15" s="273">
        <v>-3833</v>
      </c>
      <c r="AR15" s="274">
        <v>-30.2</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7657504</v>
      </c>
      <c r="AP16" s="272">
        <v>66192</v>
      </c>
      <c r="AQ16" s="273">
        <v>73991</v>
      </c>
      <c r="AR16" s="274">
        <v>-10.5</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498</v>
      </c>
      <c r="AL21" s="1137"/>
      <c r="AM21" s="1137"/>
      <c r="AN21" s="1138"/>
      <c r="AO21" s="285">
        <v>4.7699999999999996</v>
      </c>
      <c r="AP21" s="286">
        <v>6.28</v>
      </c>
      <c r="AQ21" s="287">
        <v>-1.51</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499</v>
      </c>
      <c r="AL22" s="1137"/>
      <c r="AM22" s="1137"/>
      <c r="AN22" s="1138"/>
      <c r="AO22" s="290">
        <v>96.5</v>
      </c>
      <c r="AP22" s="291">
        <v>98.7</v>
      </c>
      <c r="AQ22" s="292">
        <v>-2.2000000000000002</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500</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481</v>
      </c>
      <c r="AP30" s="260"/>
      <c r="AQ30" s="261" t="s">
        <v>482</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483</v>
      </c>
      <c r="AQ31" s="267" t="s">
        <v>484</v>
      </c>
      <c r="AR31" s="268" t="s">
        <v>485</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503</v>
      </c>
      <c r="AL32" s="1121"/>
      <c r="AM32" s="1121"/>
      <c r="AN32" s="1122"/>
      <c r="AO32" s="300">
        <v>3320182</v>
      </c>
      <c r="AP32" s="300">
        <v>28700</v>
      </c>
      <c r="AQ32" s="301">
        <v>32402</v>
      </c>
      <c r="AR32" s="302">
        <v>-11.4</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504</v>
      </c>
      <c r="AL33" s="1121"/>
      <c r="AM33" s="1121"/>
      <c r="AN33" s="1122"/>
      <c r="AO33" s="300" t="s">
        <v>490</v>
      </c>
      <c r="AP33" s="300" t="s">
        <v>490</v>
      </c>
      <c r="AQ33" s="301" t="s">
        <v>490</v>
      </c>
      <c r="AR33" s="302" t="s">
        <v>490</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505</v>
      </c>
      <c r="AL34" s="1121"/>
      <c r="AM34" s="1121"/>
      <c r="AN34" s="1122"/>
      <c r="AO34" s="300" t="s">
        <v>490</v>
      </c>
      <c r="AP34" s="300" t="s">
        <v>490</v>
      </c>
      <c r="AQ34" s="301">
        <v>16</v>
      </c>
      <c r="AR34" s="302" t="s">
        <v>490</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506</v>
      </c>
      <c r="AL35" s="1121"/>
      <c r="AM35" s="1121"/>
      <c r="AN35" s="1122"/>
      <c r="AO35" s="300">
        <v>1413812</v>
      </c>
      <c r="AP35" s="300">
        <v>12221</v>
      </c>
      <c r="AQ35" s="301">
        <v>5520</v>
      </c>
      <c r="AR35" s="302">
        <v>121.4</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507</v>
      </c>
      <c r="AL36" s="1121"/>
      <c r="AM36" s="1121"/>
      <c r="AN36" s="1122"/>
      <c r="AO36" s="300">
        <v>172269</v>
      </c>
      <c r="AP36" s="300">
        <v>1489</v>
      </c>
      <c r="AQ36" s="301">
        <v>1296</v>
      </c>
      <c r="AR36" s="302">
        <v>14.9</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508</v>
      </c>
      <c r="AL37" s="1121"/>
      <c r="AM37" s="1121"/>
      <c r="AN37" s="1122"/>
      <c r="AO37" s="300" t="s">
        <v>490</v>
      </c>
      <c r="AP37" s="300" t="s">
        <v>490</v>
      </c>
      <c r="AQ37" s="301">
        <v>571</v>
      </c>
      <c r="AR37" s="302" t="s">
        <v>490</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509</v>
      </c>
      <c r="AL38" s="1124"/>
      <c r="AM38" s="1124"/>
      <c r="AN38" s="1125"/>
      <c r="AO38" s="303" t="s">
        <v>490</v>
      </c>
      <c r="AP38" s="303" t="s">
        <v>490</v>
      </c>
      <c r="AQ38" s="304">
        <v>0</v>
      </c>
      <c r="AR38" s="292" t="s">
        <v>490</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510</v>
      </c>
      <c r="AL39" s="1124"/>
      <c r="AM39" s="1124"/>
      <c r="AN39" s="1125"/>
      <c r="AO39" s="300">
        <v>-1356626</v>
      </c>
      <c r="AP39" s="300">
        <v>-11727</v>
      </c>
      <c r="AQ39" s="301">
        <v>-6093</v>
      </c>
      <c r="AR39" s="302">
        <v>92.5</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511</v>
      </c>
      <c r="AL40" s="1121"/>
      <c r="AM40" s="1121"/>
      <c r="AN40" s="1122"/>
      <c r="AO40" s="300">
        <v>-3260925</v>
      </c>
      <c r="AP40" s="300">
        <v>-28187</v>
      </c>
      <c r="AQ40" s="301">
        <v>-23816</v>
      </c>
      <c r="AR40" s="302">
        <v>18.399999999999999</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288712</v>
      </c>
      <c r="AP41" s="300">
        <v>2496</v>
      </c>
      <c r="AQ41" s="301">
        <v>9896</v>
      </c>
      <c r="AR41" s="302">
        <v>-74.8</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481</v>
      </c>
      <c r="AN49" s="1115" t="s">
        <v>514</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515</v>
      </c>
      <c r="AO50" s="317" t="s">
        <v>516</v>
      </c>
      <c r="AP50" s="318" t="s">
        <v>517</v>
      </c>
      <c r="AQ50" s="319" t="s">
        <v>518</v>
      </c>
      <c r="AR50" s="320" t="s">
        <v>519</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4669956</v>
      </c>
      <c r="AN51" s="322">
        <v>39095</v>
      </c>
      <c r="AO51" s="323">
        <v>8.3000000000000007</v>
      </c>
      <c r="AP51" s="324">
        <v>56416</v>
      </c>
      <c r="AQ51" s="325">
        <v>-15</v>
      </c>
      <c r="AR51" s="326">
        <v>23.3</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2429295</v>
      </c>
      <c r="AN52" s="330">
        <v>20337</v>
      </c>
      <c r="AO52" s="331">
        <v>0.2</v>
      </c>
      <c r="AP52" s="332">
        <v>32623</v>
      </c>
      <c r="AQ52" s="333">
        <v>-5.5</v>
      </c>
      <c r="AR52" s="334">
        <v>5.7</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3270479</v>
      </c>
      <c r="AN53" s="322">
        <v>27640</v>
      </c>
      <c r="AO53" s="323">
        <v>-29.3</v>
      </c>
      <c r="AP53" s="324">
        <v>43955</v>
      </c>
      <c r="AQ53" s="325">
        <v>-22.1</v>
      </c>
      <c r="AR53" s="326">
        <v>-7.2</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1947780</v>
      </c>
      <c r="AN54" s="330">
        <v>16461</v>
      </c>
      <c r="AO54" s="331">
        <v>-19.100000000000001</v>
      </c>
      <c r="AP54" s="332">
        <v>21318</v>
      </c>
      <c r="AQ54" s="333">
        <v>-34.700000000000003</v>
      </c>
      <c r="AR54" s="334">
        <v>15.6</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3937717</v>
      </c>
      <c r="AN55" s="322">
        <v>33571</v>
      </c>
      <c r="AO55" s="323">
        <v>21.5</v>
      </c>
      <c r="AP55" s="324">
        <v>41921</v>
      </c>
      <c r="AQ55" s="325">
        <v>-4.5999999999999996</v>
      </c>
      <c r="AR55" s="326">
        <v>26.1</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2073418</v>
      </c>
      <c r="AN56" s="330">
        <v>17677</v>
      </c>
      <c r="AO56" s="331">
        <v>7.4</v>
      </c>
      <c r="AP56" s="332">
        <v>21655</v>
      </c>
      <c r="AQ56" s="333">
        <v>1.6</v>
      </c>
      <c r="AR56" s="334">
        <v>5.8</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4222118</v>
      </c>
      <c r="AN57" s="322">
        <v>36280</v>
      </c>
      <c r="AO57" s="323">
        <v>8.1</v>
      </c>
      <c r="AP57" s="324">
        <v>44585</v>
      </c>
      <c r="AQ57" s="325">
        <v>6.4</v>
      </c>
      <c r="AR57" s="326">
        <v>1.7</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2551384</v>
      </c>
      <c r="AN58" s="330">
        <v>21924</v>
      </c>
      <c r="AO58" s="331">
        <v>24</v>
      </c>
      <c r="AP58" s="332">
        <v>23077</v>
      </c>
      <c r="AQ58" s="333">
        <v>6.6</v>
      </c>
      <c r="AR58" s="334">
        <v>17.399999999999999</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4255694</v>
      </c>
      <c r="AN59" s="322">
        <v>36786</v>
      </c>
      <c r="AO59" s="323">
        <v>1.4</v>
      </c>
      <c r="AP59" s="324">
        <v>49779</v>
      </c>
      <c r="AQ59" s="325">
        <v>11.6</v>
      </c>
      <c r="AR59" s="326">
        <v>-10.199999999999999</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2796425</v>
      </c>
      <c r="AN60" s="330">
        <v>24172</v>
      </c>
      <c r="AO60" s="331">
        <v>10.3</v>
      </c>
      <c r="AP60" s="332">
        <v>28921</v>
      </c>
      <c r="AQ60" s="333">
        <v>25.3</v>
      </c>
      <c r="AR60" s="334">
        <v>-15</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4071193</v>
      </c>
      <c r="AN61" s="337">
        <v>34674</v>
      </c>
      <c r="AO61" s="338">
        <v>2</v>
      </c>
      <c r="AP61" s="339">
        <v>47331</v>
      </c>
      <c r="AQ61" s="340">
        <v>-4.7</v>
      </c>
      <c r="AR61" s="326">
        <v>6.7</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2359660</v>
      </c>
      <c r="AN62" s="330">
        <v>20114</v>
      </c>
      <c r="AO62" s="331">
        <v>4.5999999999999996</v>
      </c>
      <c r="AP62" s="332">
        <v>25519</v>
      </c>
      <c r="AQ62" s="333">
        <v>-1.3</v>
      </c>
      <c r="AR62" s="334">
        <v>5.9</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r0d072i6wel07D7C6jrrjjMC8iKt1/BVg5Fwv1raK9iwGmDoWUXY2FmYvJs4EH+2e/Q1rk7i6L2pfTqZPUQV8w==" saltValue="F3btj6Oibq6SZ0Q/sbsPa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1" zoomScaleNormal="100" zoomScaleSheetLayoutView="55" workbookViewId="0">
      <selection activeCell="E34" sqref="E34:S34"/>
    </sheetView>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478</v>
      </c>
    </row>
    <row r="121" spans="125:125" ht="13.5" hidden="1" customHeight="1" x14ac:dyDescent="0.2">
      <c r="DU121" s="247"/>
    </row>
  </sheetData>
  <sheetProtection algorithmName="SHA-512" hashValue="DhXAtpBylpudJiEfivKOthXnet7RQO57SF13JISl3JMoe399uwb59zOPzuxoZzj1IGpArEWqltkh6xWdgWGyZw==" saltValue="aMa7xdKVta609aOdyfYI+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election activeCell="AE37" sqref="AE37"/>
    </sheetView>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478</v>
      </c>
    </row>
  </sheetData>
  <sheetProtection algorithmName="SHA-512" hashValue="g/wuOacnGuKLDq9bDdll85fkUOtE04zF6yCystAU85S7TPM9G2/DqV/vexj3z9M2gbPgsAKt8xaJMQgZsNaz0A==" saltValue="IWxQzzKHTDq0mlZZUdpQb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2">
      <c r="B47" s="10"/>
      <c r="C47" s="1139" t="s">
        <v>3</v>
      </c>
      <c r="D47" s="1139"/>
      <c r="E47" s="1140"/>
      <c r="F47" s="11">
        <v>19.05</v>
      </c>
      <c r="G47" s="12">
        <v>19.23</v>
      </c>
      <c r="H47" s="12">
        <v>19.7</v>
      </c>
      <c r="I47" s="12">
        <v>19.8</v>
      </c>
      <c r="J47" s="13">
        <v>19.600000000000001</v>
      </c>
    </row>
    <row r="48" spans="2:10" ht="57.75" customHeight="1" x14ac:dyDescent="0.2">
      <c r="B48" s="14"/>
      <c r="C48" s="1141" t="s">
        <v>4</v>
      </c>
      <c r="D48" s="1141"/>
      <c r="E48" s="1142"/>
      <c r="F48" s="15">
        <v>4.3899999999999997</v>
      </c>
      <c r="G48" s="16">
        <v>5.54</v>
      </c>
      <c r="H48" s="16">
        <v>5.03</v>
      </c>
      <c r="I48" s="16">
        <v>2.1800000000000002</v>
      </c>
      <c r="J48" s="17">
        <v>3.83</v>
      </c>
    </row>
    <row r="49" spans="2:10" ht="57.75" customHeight="1" thickBot="1" x14ac:dyDescent="0.25">
      <c r="B49" s="18"/>
      <c r="C49" s="1143" t="s">
        <v>5</v>
      </c>
      <c r="D49" s="1143"/>
      <c r="E49" s="1144"/>
      <c r="F49" s="19">
        <v>3.25</v>
      </c>
      <c r="G49" s="20">
        <v>2.2599999999999998</v>
      </c>
      <c r="H49" s="20" t="s">
        <v>533</v>
      </c>
      <c r="I49" s="20" t="s">
        <v>534</v>
      </c>
      <c r="J49" s="21">
        <v>2.0299999999999998</v>
      </c>
    </row>
    <row r="50" spans="2:10" ht="13.2" x14ac:dyDescent="0.2"/>
  </sheetData>
  <sheetProtection algorithmName="SHA-512" hashValue="pmPJZXpt+N+m+vfhVH5JRivn1ZNdusRcUBcueunBvkz4erGsND3IAwexYyrK3nsMKawfGKm9PWF/3yCiV/13nA==" saltValue="SvXv4MSaMYHdYxnxXSEGi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数田　優</cp:lastModifiedBy>
  <dcterms:created xsi:type="dcterms:W3CDTF">2026-02-23T07:40:08Z</dcterms:created>
  <dcterms:modified xsi:type="dcterms:W3CDTF">2026-03-19T01:19:07Z</dcterms:modified>
  <cp:category/>
</cp:coreProperties>
</file>