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1010030\Desktop\"/>
    </mc:Choice>
  </mc:AlternateContent>
  <xr:revisionPtr revIDLastSave="0" documentId="13_ncr:1_{50320C8D-319F-470F-A8B6-C4C3E0988145}" xr6:coauthVersionLast="36" xr6:coauthVersionMax="36" xr10:uidLastSave="{00000000-0000-0000-0000-000000000000}"/>
  <bookViews>
    <workbookView xWindow="0" yWindow="0" windowWidth="28800" windowHeight="1120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88" i="12"/>
  <c r="AP88" i="12"/>
  <c r="AF88" i="12"/>
  <c r="AU63" i="12"/>
  <c r="AP63" i="12"/>
  <c r="AP23" i="12"/>
  <c r="AA23" i="12"/>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BE35" i="10"/>
  <c r="BW34" i="10"/>
  <c r="BW35" i="10" s="1"/>
  <c r="BW36" i="10" s="1"/>
  <c r="BW37" i="10" s="1"/>
  <c r="BW38" i="10" s="1"/>
  <c r="BW39" i="10" s="1"/>
  <c r="BW40" i="10" s="1"/>
  <c r="BW41" i="10" s="1"/>
  <c r="BW42" i="10" s="1"/>
  <c r="BE34" i="10"/>
  <c r="C34" i="10"/>
  <c r="C35" i="10" s="1"/>
  <c r="CO34" i="10" l="1"/>
  <c r="CO35" i="10" s="1"/>
  <c r="CO36" i="10" s="1"/>
  <c r="U34" i="10"/>
  <c r="U35" i="10" s="1"/>
  <c r="U36" i="10" s="1"/>
  <c r="U37" i="10" s="1"/>
  <c r="C36"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<sst xmlns="http://schemas.openxmlformats.org/spreadsheetml/2006/main" count="1143" uniqueCount="606">
  <si>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</si>
  <si>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</si>
  <si>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</si>
  <si>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</si>
  <si>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</si>
  <si>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</si>
  <si>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</si>
  <si>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</si>
  <si>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</si>
  <si>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</si>
  <si>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</si>
  <si>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</si>
  <si>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</si>
  <si>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</si>
  <si>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</si>
  <si>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</si>
  <si>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</si>
  <si>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</si>
  <si>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</si>
  <si>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</si>
  <si>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</si>
  <si>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</si>
  <si>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</si>
  <si>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</si>
  <si>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</si>
  <si>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</si>
  <si>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</si>
  <si>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</si>
  <si>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</si>
  <si>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</si>
  <si>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</si>
  <si>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</si>
  <si>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</si>
  <si>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</si>
  <si>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</si>
  <si>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</si>
  <si>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</si>
  <si>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</si>
  <si>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</si>
  <si>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</si>
  <si>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</si>
  <si>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</si>
  <si>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</si>
  <si>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</si>
  <si>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</si>
  <si>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</si>
  <si>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</si>
  <si>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</si>
  <si>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</si>
  <si>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</si>
  <si>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</si>
  <si>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</si>
  <si>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</si>
  <si>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</si>
  <si>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</si>
  <si>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</si>
  <si>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</si>
  <si>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</si>
  <si>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</si>
  <si>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</si>
  <si>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</si>
  <si>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</si>
  <si>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</si>
  <si>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</si>
  <si>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</si>
  <si>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</si>
  <si>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</si>
  <si>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</si>
  <si>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</si>
  <si>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</si>
  <si>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</si>
  <si>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</si>
  <si>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</si>
  <si>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</si>
  <si>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</si>
  <si>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</si>
  <si>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</si>
  <si>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</si>
  <si>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</si>
  <si>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</si>
  <si>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</si>
  <si>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</si>
  <si>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</si>
  <si>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</si>
  <si>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</si>
  <si>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</si>
  <si>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</si>
  <si>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</si>
  <si>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</si>
  <si>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</si>
  <si>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</si>
  <si>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</si>
  <si>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</si>
  <si>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</si>
  <si>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</si>
  <si>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</si>
  <si>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</si>
  <si>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</si>
  <si>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大東市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</si>
  <si>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</si>
  <si>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</si>
  <si>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</si>
  <si>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</si>
  <si>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</si>
  <si>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</si>
  <si>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</si>
  <si>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</si>
  <si>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</si>
  <si>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</si>
  <si>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</si>
  <si>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</si>
  <si>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</si>
  <si>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</si>
  <si>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</si>
  <si>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</si>
  <si>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</si>
  <si>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</si>
  <si>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</si>
  <si>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</si>
  <si>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</si>
  <si>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</si>
  <si>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</si>
  <si>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</si>
  <si>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</si>
  <si>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</si>
  <si>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</si>
  <si>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</si>
  <si>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</si>
  <si>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</si>
  <si>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</si>
  <si>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</si>
  <si>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</si>
  <si>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</si>
  <si>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</si>
  <si>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</si>
  <si>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</si>
  <si>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</si>
  <si>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</si>
  <si>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</si>
  <si>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</si>
  <si>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</si>
  <si>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</si>
  <si>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</si>
  <si>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</si>
  <si>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</si>
  <si>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</si>
  <si>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</si>
  <si>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</si>
  <si>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</si>
  <si>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</si>
  <si>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</si>
  <si>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</si>
  <si>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</si>
  <si>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</si>
  <si>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</si>
  <si>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</si>
  <si>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</si>
  <si>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</si>
  <si>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</si>
  <si>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</si>
  <si>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</si>
  <si>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</si>
  <si>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</si>
  <si>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</si>
  <si>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</si>
  <si>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</si>
  <si>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</si>
  <si>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</si>
  <si>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</si>
  <si>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</si>
  <si>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</si>
  <si>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</si>
  <si>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</si>
  <si>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</si>
  <si>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</si>
  <si>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</si>
  <si>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</si>
  <si>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</si>
  <si>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</si>
  <si>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</si>
  <si>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</si>
  <si>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</si>
  <si>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</si>
  <si>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</si>
  <si>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</si>
  <si>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</si>
  <si>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</si>
  <si>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</si>
  <si>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</si>
  <si>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</si>
  <si>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</si>
  <si>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</si>
  <si>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</si>
  <si>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</si>
  <si>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</si>
  <si>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</si>
  <si>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</si>
  <si>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</si>
  <si>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</si>
  <si>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</si>
  <si>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</si>
  <si>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</si>
  <si>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</si>
  <si>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</si>
  <si>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</si>
  <si>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</si>
  <si>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</si>
  <si>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</si>
  <si>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</si>
  <si>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</si>
  <si>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</si>
  <si>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大阪府大東市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</si>
  <si>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</si>
  <si>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</si>
  <si>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</si>
  <si>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</si>
  <si>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</si>
  <si>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</si>
  <si>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</si>
  <si>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</si>
  <si>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</si>
  <si>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</si>
  <si>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</si>
  <si>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</si>
  <si>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</si>
  <si>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</si>
  <si>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</si>
  <si>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</si>
  <si>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</si>
  <si>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</si>
  <si>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</si>
  <si>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</si>
  <si>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</si>
  <si>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</si>
  <si>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</si>
  <si>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</si>
  <si>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</si>
  <si>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</si>
  <si>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</si>
  <si>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</si>
  <si>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</si>
  <si>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</si>
  <si>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</si>
  <si>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</si>
  <si>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</si>
  <si>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</si>
  <si>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</si>
  <si>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</si>
  <si>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</si>
  <si>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</si>
  <si>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</si>
  <si>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</si>
  <si>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</si>
  <si>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</si>
  <si>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</si>
  <si>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</si>
  <si>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</si>
  <si>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</si>
  <si>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</si>
  <si>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</si>
  <si>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</si>
  <si>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</si>
  <si>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</si>
  <si>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</si>
  <si>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</si>
  <si>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</si>
  <si>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</si>
  <si>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</si>
  <si>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</si>
  <si>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</si>
  <si>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</si>
  <si>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</si>
  <si>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</si>
  <si>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</si>
  <si>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</si>
  <si>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</si>
  <si>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</si>
  <si>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</si>
  <si>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</si>
  <si>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</si>
  <si>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</si>
  <si>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</si>
  <si>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</si>
  <si>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</si>
  <si>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</si>
  <si>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</si>
  <si>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</si>
  <si>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</si>
  <si>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</si>
  <si>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</si>
  <si>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</si>
  <si>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</si>
  <si>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</si>
  <si>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</si>
  <si>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</si>
  <si>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</si>
  <si>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</si>
  <si>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</si>
  <si>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</si>
  <si>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</si>
  <si>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</si>
  <si>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</si>
  <si>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</si>
  <si>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</si>
  <si>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</si>
  <si>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</si>
  <si>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</si>
  <si>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</si>
  <si>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</si>
  <si>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</si>
  <si>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</si>
  <si>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</si>
  <si>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</si>
  <si>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</si>
  <si>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</si>
  <si>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</si>
  <si>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</si>
  <si>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</si>
  <si>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</si>
  <si>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</si>
  <si>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</si>
  <si>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</si>
  <si>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</si>
  <si>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</si>
  <si>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</si>
  <si>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</si>
  <si>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</si>
  <si>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</si>
  <si>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</si>
  <si>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</si>
  <si>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</si>
  <si>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</si>
  <si>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</si>
  <si>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</si>
  <si>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</si>
  <si>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</si>
  <si>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</si>
  <si>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</si>
  <si>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</si>
  <si>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</si>
  <si>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</si>
  <si>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</si>
  <si>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</si>
  <si>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</si>
  <si>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</si>
  <si>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</si>
  <si>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</si>
  <si>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</si>
  <si>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</si>
  <si>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</si>
  <si>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</si>
  <si>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</si>
  <si>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</si>
  <si>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</si>
  <si>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</si>
  <si>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</si>
  <si>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</si>
  <si>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</si>
  <si>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</si>
  <si>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</si>
  <si>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</si>
  <si>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</si>
  <si>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</si>
  <si>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</si>
  <si>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</si>
  <si>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大阪府大東市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</si>
  <si>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</si>
  <si>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</si>
  <si>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</si>
  <si>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</si>
  <si>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</si>
  <si>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</si>
  <si>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</si>
  <si>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</si>
  <si>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</si>
  <si>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</si>
  <si>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</si>
  <si>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</si>
  <si>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</si>
  <si>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</si>
  <si>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</si>
  <si>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</si>
  <si>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</si>
  <si>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</si>
  <si>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</si>
  <si>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</si>
  <si>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火災共済事業特別会計</t>
    <phoneticPr fontId="5"/>
  </si>
  <si>
    <t>２駅周辺整備事業特別会計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</si>
  <si>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</si>
  <si>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</si>
  <si>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</si>
  <si>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</si>
  <si>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</si>
  <si>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</si>
  <si>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</si>
  <si>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</si>
  <si>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</si>
  <si>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</si>
  <si>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</si>
  <si>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</si>
  <si>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</si>
  <si>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</si>
  <si>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</si>
  <si>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</si>
  <si>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交通災害共済事業特別会計</t>
    <phoneticPr fontId="5"/>
  </si>
  <si>
    <t>介護保険特別会計</t>
    <phoneticPr fontId="5"/>
  </si>
  <si>
    <t>後期高齢者医療保険特別会計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</si>
  <si>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</si>
  <si>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</si>
  <si>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</si>
  <si>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</si>
  <si>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</si>
  <si>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</si>
  <si>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</si>
  <si>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</si>
  <si>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</si>
  <si>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</si>
  <si>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</si>
  <si>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</si>
  <si>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</si>
  <si>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</si>
  <si>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</si>
  <si>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</si>
  <si>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</si>
  <si>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</si>
  <si>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</si>
  <si>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</si>
  <si>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</si>
  <si>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</si>
  <si>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</si>
  <si>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</si>
  <si>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</si>
  <si>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</si>
  <si>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</si>
  <si>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</si>
  <si>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</si>
  <si>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</si>
  <si>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</si>
  <si>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</si>
  <si>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</si>
  <si>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</si>
  <si>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</si>
  <si>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</si>
  <si>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</si>
  <si>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</si>
  <si>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</si>
  <si>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</si>
  <si>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</si>
  <si>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</si>
  <si>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</si>
  <si>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</si>
  <si>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</si>
  <si>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</si>
  <si>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</si>
  <si>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</si>
  <si>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</si>
  <si>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</si>
  <si>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</si>
  <si>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</si>
  <si>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</si>
  <si>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</si>
  <si>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</si>
  <si>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</si>
  <si>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</si>
  <si>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</si>
  <si>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</si>
  <si>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</si>
  <si>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</si>
  <si>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</si>
  <si>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</si>
  <si>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</si>
  <si>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</si>
  <si>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</si>
  <si>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</si>
  <si>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</si>
  <si>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</si>
  <si>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</si>
  <si>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</si>
  <si>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</si>
  <si>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</si>
  <si>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</si>
  <si>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</si>
  <si>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</si>
  <si>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</si>
  <si>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</si>
  <si>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</si>
  <si>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</si>
  <si>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</si>
  <si>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</si>
  <si>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</si>
  <si>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</si>
  <si>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</si>
  <si>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</si>
  <si>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</si>
  <si>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</si>
  <si>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</si>
  <si>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</si>
  <si>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</si>
  <si>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</si>
  <si>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</si>
  <si>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</si>
  <si>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</si>
  <si>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</si>
  <si>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</si>
  <si>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</si>
  <si>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</si>
  <si>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</si>
  <si>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</si>
  <si>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</si>
  <si>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</si>
  <si>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</si>
  <si>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</si>
  <si>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</si>
  <si>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</si>
  <si>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</si>
  <si>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</si>
  <si>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</si>
  <si>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</si>
  <si>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</si>
  <si>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</si>
  <si>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</si>
  <si>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</si>
  <si>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</si>
  <si>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</si>
  <si>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</si>
  <si>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</si>
  <si>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</si>
  <si>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</si>
  <si>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</si>
  <si>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</si>
  <si>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</si>
  <si>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</si>
  <si>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</si>
  <si>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</si>
  <si>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</si>
  <si>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</si>
  <si>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</si>
  <si>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</si>
  <si>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</si>
  <si>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</si>
  <si>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</si>
  <si>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</si>
  <si>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</si>
  <si>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</si>
  <si>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</si>
  <si>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</si>
  <si>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</si>
  <si>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</si>
  <si>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</si>
  <si>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</si>
  <si>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</si>
  <si>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</si>
  <si>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</si>
  <si>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</si>
  <si>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</si>
  <si>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</si>
  <si>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</si>
  <si>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</si>
  <si>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</si>
  <si>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</si>
  <si>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</si>
  <si>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</si>
  <si>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</si>
  <si>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</si>
  <si>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</si>
  <si>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</si>
  <si>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</si>
  <si>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13.70</t>
  </si>
  <si>
    <t>▲ 2.39</t>
  </si>
  <si>
    <t>水道事業会計</t>
  </si>
  <si>
    <t>一般会計</t>
  </si>
  <si>
    <t>下水道事業会計</t>
  </si>
  <si>
    <t>国民健康保険特別会計</t>
  </si>
  <si>
    <t>介護保険特別会計</t>
  </si>
  <si>
    <t>後期高齢者医療保険特別会計</t>
  </si>
  <si>
    <t>交通災害共済事業特別会計</t>
  </si>
  <si>
    <t>火災共済事業特別会計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</si>
  <si>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</si>
  <si>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</si>
  <si>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</si>
  <si>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</si>
  <si>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</si>
  <si>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</si>
  <si>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</si>
  <si>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</si>
  <si>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</si>
  <si>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ふるさと振興基金</t>
    <rPh sb="4" eb="8">
      <t>シンコウキキン</t>
    </rPh>
    <phoneticPr fontId="5"/>
  </si>
  <si>
    <t>公共施設等整備保全基金</t>
    <rPh sb="0" eb="5">
      <t>コウキョウシセツトウ</t>
    </rPh>
    <rPh sb="5" eb="9">
      <t>セイビホゼン</t>
    </rPh>
    <rPh sb="9" eb="11">
      <t>キキン</t>
    </rPh>
    <phoneticPr fontId="5"/>
  </si>
  <si>
    <t>庁舎整備基金</t>
    <rPh sb="0" eb="2">
      <t>チョウシャ</t>
    </rPh>
    <rPh sb="2" eb="6">
      <t>セイビキキン</t>
    </rPh>
    <phoneticPr fontId="5"/>
  </si>
  <si>
    <t>学校施設整備基金</t>
    <rPh sb="0" eb="8">
      <t>ガッコウシセツセイビキキン</t>
    </rPh>
    <phoneticPr fontId="5"/>
  </si>
  <si>
    <t>法適用企業</t>
  </si>
  <si>
    <t>大東市再開発ビル株式会社</t>
    <rPh sb="0" eb="3">
      <t>ダイトウシ</t>
    </rPh>
    <rPh sb="3" eb="6">
      <t>サイカイハツ</t>
    </rPh>
    <rPh sb="8" eb="12">
      <t>カブシキカイシャ</t>
    </rPh>
    <phoneticPr fontId="2"/>
  </si>
  <si>
    <t>株式会社コーミン</t>
    <rPh sb="0" eb="2">
      <t>カブシキ</t>
    </rPh>
    <rPh sb="2" eb="4">
      <t>ガイシャ</t>
    </rPh>
    <phoneticPr fontId="2"/>
  </si>
  <si>
    <t>東心株式会社</t>
    <rPh sb="0" eb="1">
      <t>ヒガシ</t>
    </rPh>
    <rPh sb="1" eb="2">
      <t>ココロ</t>
    </rPh>
    <rPh sb="2" eb="4">
      <t>カブシキ</t>
    </rPh>
    <rPh sb="4" eb="6">
      <t>カイシャ</t>
    </rPh>
    <phoneticPr fontId="2"/>
  </si>
  <si>
    <t>東大阪都市清掃施設組合</t>
    <rPh sb="0" eb="3">
      <t>ヒガシオオサカ</t>
    </rPh>
    <rPh sb="3" eb="5">
      <t>トシ</t>
    </rPh>
    <rPh sb="5" eb="7">
      <t>セイソウ</t>
    </rPh>
    <rPh sb="7" eb="9">
      <t>シセツ</t>
    </rPh>
    <rPh sb="9" eb="11">
      <t>クミアイ</t>
    </rPh>
    <phoneticPr fontId="2"/>
  </si>
  <si>
    <t>飯盛霊園組合（一般会計）</t>
    <rPh sb="0" eb="6">
      <t>イイモリレイエンクミアイ</t>
    </rPh>
    <rPh sb="7" eb="9">
      <t>イッパン</t>
    </rPh>
    <rPh sb="9" eb="11">
      <t>カイケイ</t>
    </rPh>
    <phoneticPr fontId="2"/>
  </si>
  <si>
    <t>飯盛霊園組合（霊園事業特別会計）</t>
    <rPh sb="0" eb="4">
      <t>イイモリレイエン</t>
    </rPh>
    <rPh sb="4" eb="6">
      <t>クミアイ</t>
    </rPh>
    <rPh sb="7" eb="9">
      <t>レイエン</t>
    </rPh>
    <rPh sb="9" eb="11">
      <t>ジギョウ</t>
    </rPh>
    <rPh sb="11" eb="15">
      <t>トクベツカイケイ</t>
    </rPh>
    <phoneticPr fontId="2"/>
  </si>
  <si>
    <t>大東四條畷消防組合</t>
    <rPh sb="0" eb="2">
      <t>ダイトウ</t>
    </rPh>
    <rPh sb="2" eb="5">
      <t>シジョウナワテ</t>
    </rPh>
    <rPh sb="5" eb="7">
      <t>ショウボウ</t>
    </rPh>
    <rPh sb="7" eb="9">
      <t>クミアイ</t>
    </rPh>
    <phoneticPr fontId="2"/>
  </si>
  <si>
    <t>大阪府後期高齢者医療広域連合（一般会計）</t>
    <rPh sb="0" eb="3">
      <t>オオサカフ</t>
    </rPh>
    <rPh sb="3" eb="5">
      <t>コウキ</t>
    </rPh>
    <rPh sb="5" eb="8">
      <t>コウレイシャ</t>
    </rPh>
    <rPh sb="8" eb="10">
      <t>イリョウ</t>
    </rPh>
    <rPh sb="10" eb="14">
      <t>コウイキレンゴウ</t>
    </rPh>
    <rPh sb="15" eb="19">
      <t>イッパンカイケイ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</si>
  <si>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</si>
  <si>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9">
      <t>キギョウダン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</si>
  <si>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9">
      <t>キギョウダン</t>
    </rPh>
    <rPh sb="10" eb="13">
      <t>コウギョウヨウ</t>
    </rPh>
    <rPh sb="13" eb="15">
      <t>スイドウ</t>
    </rPh>
    <rPh sb="15" eb="17">
      <t>ジギョウ</t>
    </rPh>
    <rPh sb="17" eb="19">
      <t>カイケイ</t>
    </rPh>
    <phoneticPr fontId="2"/>
  </si>
  <si>
    <t>淀川左岸水防事務組合</t>
    <rPh sb="0" eb="2">
      <t>ヨドガワ</t>
    </rPh>
    <rPh sb="2" eb="3">
      <t>ヒダリ</t>
    </rPh>
    <rPh sb="3" eb="4">
      <t>キシ</t>
    </rPh>
    <rPh sb="4" eb="6">
      <t>スイボウ</t>
    </rPh>
    <rPh sb="6" eb="8">
      <t>ジム</t>
    </rPh>
    <rPh sb="8" eb="10">
      <t>クミアイ</t>
    </rPh>
    <phoneticPr fontId="2"/>
  </si>
  <si>
    <t>職員退職手当基金</t>
    <rPh sb="0" eb="2">
      <t>ショクイン</t>
    </rPh>
    <rPh sb="2" eb="6">
      <t>タイショクテアテ</t>
    </rPh>
    <rPh sb="6" eb="8">
      <t>キキン</t>
    </rPh>
    <phoneticPr fontId="5"/>
  </si>
  <si>
    <t>※8：職員の状況については、令和3年地方公務員給与実態調査に基づいている。</t>
    <phoneticPr fontId="29"/>
  </si>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</sst>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52308</c:v>
                </c:pt>
                <c:pt idx="1">
                  <c:v>46402</c:v>
                </c:pt>
                <c:pt idx="2">
                  <c:v>66343</c:v>
                </c:pt>
                <c:pt idx="3">
                  <c:v>56416</c:v>
                </c:pt>
                <c:pt idx="4">
                  <c:v>43955</c:v>
                </c:pt>
              </c:numCache>
            </c:numRef>
          </c:val>
          <c:smooth val="0"/>
          <c:extLst>
            <c:ext xmlns:c16="http://schemas.microsoft.com/office/drawing/2014/chart" uri="{C3380CC4-5D6E-409C-BE32-E72D297353CC}">
              <c16:uniqueId val="{00000000-5531-4E91-BE42-AFE62AD3A6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24094</c:v>
                </c:pt>
                <c:pt idx="1">
                  <c:v>23810</c:v>
                </c:pt>
                <c:pt idx="2">
                  <c:v>36112</c:v>
                </c:pt>
                <c:pt idx="3">
                  <c:v>39095</c:v>
                </c:pt>
                <c:pt idx="4">
                  <c:v>27640</c:v>
                </c:pt>
              </c:numCache>
            </c:numRef>
          </c:val>
          <c:smooth val="0"/>
          <c:extLst>
            <c:ext xmlns:c16="http://schemas.microsoft.com/office/drawing/2014/chart" uri="{C3380CC4-5D6E-409C-BE32-E72D297353CC}">
              <c16:uniqueId val="{00000001-5531-4E91-BE42-AFE62AD3A6D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2.78</c:v>
                </c:pt>
                <c:pt idx="1">
                  <c:v>3.31</c:v>
                </c:pt>
                <c:pt idx="2">
                  <c:v>2.37</c:v>
                </c:pt>
                <c:pt idx="3">
                  <c:v>4.3899999999999997</c:v>
                </c:pt>
                <c:pt idx="4">
                  <c:v>5.54</c:v>
                </c:pt>
              </c:numCache>
            </c:numRef>
          </c:val>
          <c:extLst>
            <c:ext xmlns:c16="http://schemas.microsoft.com/office/drawing/2014/chart" uri="{C3380CC4-5D6E-409C-BE32-E72D297353CC}">
              <c16:uniqueId val="{00000000-9052-4A41-AB33-BE0C504F22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19.89</c:v>
                </c:pt>
                <c:pt idx="1">
                  <c:v>19.89</c:v>
                </c:pt>
                <c:pt idx="2">
                  <c:v>18.28</c:v>
                </c:pt>
                <c:pt idx="3">
                  <c:v>19.05</c:v>
                </c:pt>
                <c:pt idx="4">
                  <c:v>19.23</c:v>
                </c:pt>
              </c:numCache>
            </c:numRef>
          </c:val>
          <c:extLst>
            <c:ext xmlns:c16="http://schemas.microsoft.com/office/drawing/2014/chart" uri="{C3380CC4-5D6E-409C-BE32-E72D297353CC}">
              <c16:uniqueId val="{00000001-9052-4A41-AB33-BE0C504F22A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-13.7</c:v>
                </c:pt>
                <c:pt idx="1">
                  <c:v>0.66</c:v>
                </c:pt>
                <c:pt idx="2">
                  <c:v>-2.39</c:v>
                </c:pt>
                <c:pt idx="3">
                  <c:v>3.25</c:v>
                </c:pt>
                <c:pt idx="4">
                  <c:v>2.2599999999999998</c:v>
                </c:pt>
              </c:numCache>
            </c:numRef>
          </c:val>
          <c:smooth val="0"/>
          <c:extLst>
            <c:ext xmlns:c16="http://schemas.microsoft.com/office/drawing/2014/chart" uri="{C3380CC4-5D6E-409C-BE32-E72D297353CC}">
              <c16:uniqueId val="{00000002-9052-4A41-AB33-BE0C504F22A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BA45-4A59-A883-ACA7FAD6F9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A45-4A59-A883-ACA7FAD6F915}"/>
            </c:ext>
          </c:extLst>
        </c:ser>
        <c:ser>
          <c:idx val="2"/>
          <c:order val="2"/>
          <c:tx>
            <c:strRef>
              <c:f>データシート!$A$29</c:f>
              <c:strCache>
                <c:ptCount val="1"/>
                <c:pt idx="0">
                  <c:v>火災共済事業特別会計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BA45-4A59-A883-ACA7FAD6F915}"/>
            </c:ext>
          </c:extLst>
        </c:ser>
        <c:ser>
          <c:idx val="3"/>
          <c:order val="3"/>
          <c:tx>
            <c:strRef>
              <c:f>データシート!$A$30</c:f>
              <c:strCache>
                <c:ptCount val="1"/>
                <c:pt idx="0">
                  <c:v>交通災害共済事業特別会計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3-BA45-4A59-A883-ACA7FAD6F915}"/>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0.28000000000000003</c:v>
                </c:pt>
                <c:pt idx="4">
                  <c:v>#N/A</c:v>
                </c:pt>
                <c:pt idx="5">
                  <c:v>0.08</c:v>
                </c:pt>
                <c:pt idx="6">
                  <c:v>#N/A</c:v>
                </c:pt>
                <c:pt idx="7">
                  <c:v>0.09</c:v>
                </c:pt>
                <c:pt idx="8">
                  <c:v>#N/A</c:v>
                </c:pt>
                <c:pt idx="9">
                  <c:v>0.09</c:v>
                </c:pt>
              </c:numCache>
            </c:numRef>
          </c:val>
          <c:extLst>
            <c:ext xmlns:c16="http://schemas.microsoft.com/office/drawing/2014/chart" uri="{C3380CC4-5D6E-409C-BE32-E72D297353CC}">
              <c16:uniqueId val="{00000004-BA45-4A59-A883-ACA7FAD6F91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1.26</c:v>
                </c:pt>
                <c:pt idx="2">
                  <c:v>#N/A</c:v>
                </c:pt>
                <c:pt idx="3">
                  <c:v>1.1200000000000001</c:v>
                </c:pt>
                <c:pt idx="4">
                  <c:v>#N/A</c:v>
                </c:pt>
                <c:pt idx="5">
                  <c:v>1.2</c:v>
                </c:pt>
                <c:pt idx="6">
                  <c:v>#N/A</c:v>
                </c:pt>
                <c:pt idx="7">
                  <c:v>1.1399999999999999</c:v>
                </c:pt>
                <c:pt idx="8">
                  <c:v>#N/A</c:v>
                </c:pt>
                <c:pt idx="9">
                  <c:v>0.62</c:v>
                </c:pt>
              </c:numCache>
            </c:numRef>
          </c:val>
          <c:extLst>
            <c:ext xmlns:c16="http://schemas.microsoft.com/office/drawing/2014/chart" uri="{C3380CC4-5D6E-409C-BE32-E72D297353CC}">
              <c16:uniqueId val="{00000005-BA45-4A59-A883-ACA7FAD6F91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1.31</c:v>
                </c:pt>
                <c:pt idx="2">
                  <c:v>#N/A</c:v>
                </c:pt>
                <c:pt idx="3">
                  <c:v>0.42</c:v>
                </c:pt>
                <c:pt idx="4">
                  <c:v>#N/A</c:v>
                </c:pt>
                <c:pt idx="5">
                  <c:v>1.73</c:v>
                </c:pt>
                <c:pt idx="6">
                  <c:v>#N/A</c:v>
                </c:pt>
                <c:pt idx="7">
                  <c:v>3.14</c:v>
                </c:pt>
                <c:pt idx="8">
                  <c:v>#N/A</c:v>
                </c:pt>
                <c:pt idx="9">
                  <c:v>2.91</c:v>
                </c:pt>
              </c:numCache>
            </c:numRef>
          </c:val>
          <c:extLst>
            <c:ext xmlns:c16="http://schemas.microsoft.com/office/drawing/2014/chart" uri="{C3380CC4-5D6E-409C-BE32-E72D297353CC}">
              <c16:uniqueId val="{00000006-BA45-4A59-A883-ACA7FAD6F91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1.89</c:v>
                </c:pt>
                <c:pt idx="4">
                  <c:v>#N/A</c:v>
                </c:pt>
                <c:pt idx="5">
                  <c:v>2.85</c:v>
                </c:pt>
                <c:pt idx="6">
                  <c:v>#N/A</c:v>
                </c:pt>
                <c:pt idx="7">
                  <c:v>3.2</c:v>
                </c:pt>
                <c:pt idx="8">
                  <c:v>#N/A</c:v>
                </c:pt>
                <c:pt idx="9">
                  <c:v>3.2</c:v>
                </c:pt>
              </c:numCache>
            </c:numRef>
          </c:val>
          <c:extLst>
            <c:ext xmlns:c16="http://schemas.microsoft.com/office/drawing/2014/chart" uri="{C3380CC4-5D6E-409C-BE32-E72D297353CC}">
              <c16:uniqueId val="{00000007-BA45-4A59-A883-ACA7FAD6F91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2.75</c:v>
                </c:pt>
                <c:pt idx="2">
                  <c:v>#N/A</c:v>
                </c:pt>
                <c:pt idx="3">
                  <c:v>3.31</c:v>
                </c:pt>
                <c:pt idx="4">
                  <c:v>#N/A</c:v>
                </c:pt>
                <c:pt idx="5">
                  <c:v>2.35</c:v>
                </c:pt>
                <c:pt idx="6">
                  <c:v>#N/A</c:v>
                </c:pt>
                <c:pt idx="7">
                  <c:v>4.3899999999999997</c:v>
                </c:pt>
                <c:pt idx="8">
                  <c:v>#N/A</c:v>
                </c:pt>
                <c:pt idx="9">
                  <c:v>5.53</c:v>
                </c:pt>
              </c:numCache>
            </c:numRef>
          </c:val>
          <c:extLst>
            <c:ext xmlns:c16="http://schemas.microsoft.com/office/drawing/2014/chart" uri="{C3380CC4-5D6E-409C-BE32-E72D297353CC}">
              <c16:uniqueId val="{00000008-BA45-4A59-A883-ACA7FAD6F91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13.85</c:v>
                </c:pt>
                <c:pt idx="2">
                  <c:v>#N/A</c:v>
                </c:pt>
                <c:pt idx="3">
                  <c:v>13.28</c:v>
                </c:pt>
                <c:pt idx="4">
                  <c:v>#N/A</c:v>
                </c:pt>
                <c:pt idx="5">
                  <c:v>12.92</c:v>
                </c:pt>
                <c:pt idx="6">
                  <c:v>#N/A</c:v>
                </c:pt>
                <c:pt idx="7">
                  <c:v>11.74</c:v>
                </c:pt>
                <c:pt idx="8">
                  <c:v>#N/A</c:v>
                </c:pt>
                <c:pt idx="9">
                  <c:v>10.38</c:v>
                </c:pt>
              </c:numCache>
            </c:numRef>
          </c:val>
          <c:extLst>
            <c:ext xmlns:c16="http://schemas.microsoft.com/office/drawing/2014/chart" uri="{C3380CC4-5D6E-409C-BE32-E72D297353CC}">
              <c16:uniqueId val="{00000009-BA45-4A59-A883-ACA7FAD6F9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4613</c:v>
                </c:pt>
                <c:pt idx="5">
                  <c:v>4699</c:v>
                </c:pt>
                <c:pt idx="8">
                  <c:v>4738</c:v>
                </c:pt>
                <c:pt idx="11">
                  <c:v>4726</c:v>
                </c:pt>
                <c:pt idx="14">
                  <c:v>4797</c:v>
                </c:pt>
              </c:numCache>
            </c:numRef>
          </c:val>
          <c:extLst>
            <c:ext xmlns:c16="http://schemas.microsoft.com/office/drawing/2014/chart" uri="{C3380CC4-5D6E-409C-BE32-E72D297353CC}">
              <c16:uniqueId val="{00000000-3E1D-4222-8E96-5B8CCDAD6F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1D-4222-8E96-5B8CCDAD6F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E1D-4222-8E96-5B8CCDAD6F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91</c:v>
                </c:pt>
                <c:pt idx="3">
                  <c:v>121</c:v>
                </c:pt>
                <c:pt idx="6">
                  <c:v>162</c:v>
                </c:pt>
                <c:pt idx="9">
                  <c:v>217</c:v>
                </c:pt>
                <c:pt idx="12">
                  <c:v>214</c:v>
                </c:pt>
              </c:numCache>
            </c:numRef>
          </c:val>
          <c:extLst>
            <c:ext xmlns:c16="http://schemas.microsoft.com/office/drawing/2014/chart" uri="{C3380CC4-5D6E-409C-BE32-E72D297353CC}">
              <c16:uniqueId val="{00000003-3E1D-4222-8E96-5B8CCDAD6F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1870</c:v>
                </c:pt>
                <c:pt idx="3">
                  <c:v>1828</c:v>
                </c:pt>
                <c:pt idx="6">
                  <c:v>1960</c:v>
                </c:pt>
                <c:pt idx="9">
                  <c:v>1581</c:v>
                </c:pt>
                <c:pt idx="12">
                  <c:v>2010</c:v>
                </c:pt>
              </c:numCache>
            </c:numRef>
          </c:val>
          <c:extLst>
            <c:ext xmlns:c16="http://schemas.microsoft.com/office/drawing/2014/chart" uri="{C3380CC4-5D6E-409C-BE32-E72D297353CC}">
              <c16:uniqueId val="{00000004-3E1D-4222-8E96-5B8CCDAD6F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1D-4222-8E96-5B8CCDAD6F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1D-4222-8E96-5B8CCDAD6F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3499</c:v>
                </c:pt>
                <c:pt idx="3">
                  <c:v>3783</c:v>
                </c:pt>
                <c:pt idx="6">
                  <c:v>4614</c:v>
                </c:pt>
                <c:pt idx="9">
                  <c:v>3807</c:v>
                </c:pt>
                <c:pt idx="12">
                  <c:v>3913</c:v>
                </c:pt>
              </c:numCache>
            </c:numRef>
          </c:val>
          <c:extLst>
            <c:ext xmlns:c16="http://schemas.microsoft.com/office/drawing/2014/chart" uri="{C3380CC4-5D6E-409C-BE32-E72D297353CC}">
              <c16:uniqueId val="{00000007-3E1D-4222-8E96-5B8CCDAD6F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847</c:v>
                </c:pt>
                <c:pt idx="2">
                  <c:v>#N/A</c:v>
                </c:pt>
                <c:pt idx="3">
                  <c:v>#N/A</c:v>
                </c:pt>
                <c:pt idx="4">
                  <c:v>1033</c:v>
                </c:pt>
                <c:pt idx="5">
                  <c:v>#N/A</c:v>
                </c:pt>
                <c:pt idx="6">
                  <c:v>#N/A</c:v>
                </c:pt>
                <c:pt idx="7">
                  <c:v>1998</c:v>
                </c:pt>
                <c:pt idx="8">
                  <c:v>#N/A</c:v>
                </c:pt>
                <c:pt idx="9">
                  <c:v>#N/A</c:v>
                </c:pt>
                <c:pt idx="10">
                  <c:v>879</c:v>
                </c:pt>
                <c:pt idx="11">
                  <c:v>#N/A</c:v>
                </c:pt>
                <c:pt idx="12">
                  <c:v>#N/A</c:v>
                </c:pt>
                <c:pt idx="13">
                  <c:v>1340</c:v>
                </c:pt>
                <c:pt idx="14">
                  <c:v>#N/A</c:v>
                </c:pt>
              </c:numCache>
            </c:numRef>
          </c:val>
          <c:smooth val="0"/>
          <c:extLst>
            <c:ext xmlns:c16="http://schemas.microsoft.com/office/drawing/2014/chart" uri="{C3380CC4-5D6E-409C-BE32-E72D297353CC}">
              <c16:uniqueId val="{00000008-3E1D-4222-8E96-5B8CCDAD6F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41864</c:v>
                </c:pt>
                <c:pt idx="5">
                  <c:v>41279</c:v>
                </c:pt>
                <c:pt idx="8">
                  <c:v>40301</c:v>
                </c:pt>
                <c:pt idx="11">
                  <c:v>39723</c:v>
                </c:pt>
                <c:pt idx="14">
                  <c:v>38846</c:v>
                </c:pt>
              </c:numCache>
            </c:numRef>
          </c:val>
          <c:extLst>
            <c:ext xmlns:c16="http://schemas.microsoft.com/office/drawing/2014/chart" uri="{C3380CC4-5D6E-409C-BE32-E72D297353CC}">
              <c16:uniqueId val="{00000000-3DCB-4550-9E39-BAB0B0A519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11664</c:v>
                </c:pt>
                <c:pt idx="5">
                  <c:v>10728</c:v>
                </c:pt>
                <c:pt idx="8">
                  <c:v>8644</c:v>
                </c:pt>
                <c:pt idx="11">
                  <c:v>8844</c:v>
                </c:pt>
                <c:pt idx="14">
                  <c:v>8222</c:v>
                </c:pt>
              </c:numCache>
            </c:numRef>
          </c:val>
          <c:extLst>
            <c:ext xmlns:c16="http://schemas.microsoft.com/office/drawing/2014/chart" uri="{C3380CC4-5D6E-409C-BE32-E72D297353CC}">
              <c16:uniqueId val="{00000001-3DCB-4550-9E39-BAB0B0A519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17423</c:v>
                </c:pt>
                <c:pt idx="5">
                  <c:v>17420</c:v>
                </c:pt>
                <c:pt idx="8">
                  <c:v>16710</c:v>
                </c:pt>
                <c:pt idx="11">
                  <c:v>17396</c:v>
                </c:pt>
                <c:pt idx="14">
                  <c:v>18791</c:v>
                </c:pt>
              </c:numCache>
            </c:numRef>
          </c:val>
          <c:extLst>
            <c:ext xmlns:c16="http://schemas.microsoft.com/office/drawing/2014/chart" uri="{C3380CC4-5D6E-409C-BE32-E72D297353CC}">
              <c16:uniqueId val="{00000002-3DCB-4550-9E39-BAB0B0A519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CB-4550-9E39-BAB0B0A519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CB-4550-9E39-BAB0B0A519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CB-4550-9E39-BAB0B0A519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3565</c:v>
                </c:pt>
                <c:pt idx="3">
                  <c:v>3250</c:v>
                </c:pt>
                <c:pt idx="6">
                  <c:v>3242</c:v>
                </c:pt>
                <c:pt idx="9">
                  <c:v>3254</c:v>
                </c:pt>
                <c:pt idx="12">
                  <c:v>3239</c:v>
                </c:pt>
              </c:numCache>
            </c:numRef>
          </c:val>
          <c:extLst>
            <c:ext xmlns:c16="http://schemas.microsoft.com/office/drawing/2014/chart" uri="{C3380CC4-5D6E-409C-BE32-E72D297353CC}">
              <c16:uniqueId val="{00000006-3DCB-4550-9E39-BAB0B0A519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2569</c:v>
                </c:pt>
                <c:pt idx="3">
                  <c:v>2486</c:v>
                </c:pt>
                <c:pt idx="6">
                  <c:v>2342</c:v>
                </c:pt>
                <c:pt idx="9">
                  <c:v>2130</c:v>
                </c:pt>
                <c:pt idx="12">
                  <c:v>1921</c:v>
                </c:pt>
              </c:numCache>
            </c:numRef>
          </c:val>
          <c:extLst>
            <c:ext xmlns:c16="http://schemas.microsoft.com/office/drawing/2014/chart" uri="{C3380CC4-5D6E-409C-BE32-E72D297353CC}">
              <c16:uniqueId val="{00000007-3DCB-4550-9E39-BAB0B0A519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18276</c:v>
                </c:pt>
                <c:pt idx="3">
                  <c:v>19419</c:v>
                </c:pt>
                <c:pt idx="6">
                  <c:v>18969</c:v>
                </c:pt>
                <c:pt idx="9">
                  <c:v>18230</c:v>
                </c:pt>
                <c:pt idx="12">
                  <c:v>16445</c:v>
                </c:pt>
              </c:numCache>
            </c:numRef>
          </c:val>
          <c:extLst>
            <c:ext xmlns:c16="http://schemas.microsoft.com/office/drawing/2014/chart" uri="{C3380CC4-5D6E-409C-BE32-E72D297353CC}">
              <c16:uniqueId val="{00000008-3DCB-4550-9E39-BAB0B0A519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CB-4550-9E39-BAB0B0A519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36493</c:v>
                </c:pt>
                <c:pt idx="3">
                  <c:v>35441</c:v>
                </c:pt>
                <c:pt idx="6">
                  <c:v>34330</c:v>
                </c:pt>
                <c:pt idx="9">
                  <c:v>34533</c:v>
                </c:pt>
                <c:pt idx="12">
                  <c:v>33738</c:v>
                </c:pt>
              </c:numCache>
            </c:numRef>
          </c:val>
          <c:extLst>
            <c:ext xmlns:c16="http://schemas.microsoft.com/office/drawing/2014/chart" uri="{C3380CC4-5D6E-409C-BE32-E72D297353CC}">
              <c16:uniqueId val="{0000000A-3DCB-4550-9E39-BAB0B0A519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CB-4550-9E39-BAB0B0A519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4424</c:v>
                </c:pt>
                <c:pt idx="1">
                  <c:v>4715</c:v>
                </c:pt>
                <c:pt idx="2">
                  <c:v>4956</c:v>
                </c:pt>
              </c:numCache>
            </c:numRef>
          </c:val>
          <c:extLst>
            <c:ext xmlns:c16="http://schemas.microsoft.com/office/drawing/2014/chart" uri="{C3380CC4-5D6E-409C-BE32-E72D297353CC}">
              <c16:uniqueId val="{00000000-D1BA-4367-8CD5-63AB7F62A0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503</c:v>
                </c:pt>
                <c:pt idx="1">
                  <c:v>449</c:v>
                </c:pt>
                <c:pt idx="2">
                  <c:v>39</c:v>
                </c:pt>
              </c:numCache>
            </c:numRef>
          </c:val>
          <c:extLst>
            <c:ext xmlns:c16="http://schemas.microsoft.com/office/drawing/2014/chart" uri="{C3380CC4-5D6E-409C-BE32-E72D297353CC}">
              <c16:uniqueId val="{00000001-D1BA-4367-8CD5-63AB7F62A0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11438</c:v>
                </c:pt>
                <c:pt idx="1">
                  <c:v>11886</c:v>
                </c:pt>
                <c:pt idx="2">
                  <c:v>13448</c:v>
                </c:pt>
              </c:numCache>
            </c:numRef>
          </c:val>
          <c:extLst>
            <c:ext xmlns:c16="http://schemas.microsoft.com/office/drawing/2014/chart" uri="{C3380CC4-5D6E-409C-BE32-E72D297353CC}">
              <c16:uniqueId val="{00000002-D1BA-4367-8CD5-63AB7F62A0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A86D738-A02F-4980-B5CA-6D2C09E5A549}"/>
            </a:ext>
          </a:extLst>
        </xdr:cNvPr>
        <xdr:cNvSpPr>
          <a:spLocks noChangeArrowheads="1"/>
        </xdr:cNvSpPr>
      </xdr:nvSpPr>
      <xdr:spPr bwMode="auto">
        <a:xfrm rot="5400000">
          <a:off x="6678930" y="4690110"/>
          <a:ext cx="381000" cy="31242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A9772F5-6ADD-42B0-9A9C-F50B15E25E87}"/>
            </a:ext>
          </a:extLst>
        </xdr:cNvPr>
        <xdr:cNvSpPr>
          <a:spLocks/>
        </xdr:cNvSpPr>
      </xdr:nvSpPr>
      <xdr:spPr bwMode="auto">
        <a:xfrm>
          <a:off x="8869680" y="5966460"/>
          <a:ext cx="129540" cy="40386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一般会計及び下水道事業会計において、</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年後利率見直し時の一括償還を行った結果、実質公債費比率の分子が前年度より増加した。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年度以降減少していた一般会計等の地方債現在高が令和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においては増加に転じており、今後も新発債の増加に伴う元利償還金の増加が懸念される。また、一部事務組合においては、ごみ焼却炉の新設や斎場の建替が予定されていることから組合等が起こした地方債の元利償還金に対する負担金等の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今後、公債費は高い水準で推移することが見込まれているため、その動向に十分に留意し、公債費の適切な管理に努める。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年度より令和元年度まで将来負担比率の分子は増加し続けていたが、令和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年度に減少に転じ、今年度も充当可能基金が</a:t>
          </a:r>
          <a:r>
            <a:rPr kumimoji="1" lang="en-US" altLang="ja-JP" sz="1400">
              <a:latin typeface="ＭＳ ゴシック" pitchFamily="49" charset="-128"/>
              <a:ea typeface="ＭＳ ゴシック" pitchFamily="49" charset="-128"/>
            </a:rPr>
            <a:t>1,395</a:t>
          </a:r>
          <a:r>
            <a:rPr kumimoji="1" lang="ja-JP" altLang="en-US" sz="1400">
              <a:latin typeface="ＭＳ ゴシック" pitchFamily="49" charset="-128"/>
              <a:ea typeface="ＭＳ ゴシック" pitchFamily="49" charset="-128"/>
            </a:rPr>
            <a:t>百万円増加する等、分子の減少につながった。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月の土地開発公社解散に伴い、平成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年度決算以降は将来負担比率の分子はマイナス値を保っており、将来世代に過度な負担の先送りがないよう、引き続き健全な財政運営に努める。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大阪府大東市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・「財政調整基金」で購入した長期国債等の運用益を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百万円及び前年度剰余金を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百万円、「ふるさと振興基金」へふるさと納税寄付金を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百万円などを積み立てた一方、「減債基金」から一般会計及び下水道事業特別会計に係る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年後利率見直し時に借換えを行わず一括償還した公債費の財源及び第三セクター等改革推進債の償還財源として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百万円、「ふるさと振興基金」から寄付者の指定する使途に応じた事業に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百万円などを取り崩した結果、基金全体の残高としては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社会保障費が増加し続ける見通しの中、野崎駅・四条畷駅周辺整備事業や新庁舎整備事業などの大型事業、公共施設等の老朽化対策の実施等により中長期的には基金残高の減少が見込まれるため、持続可能な財政構造の確立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・公共施設等整備保全基金：公共施設等の整備及び保全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・庁舎整備基金：庁舎の建設及び大規模な改修工事等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・ふるさと振興基金：ふるさと納税寄付者が指定した事業に活用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・学校施設整備基金：学校施設の整備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・公共施設等整備保全基金：前年度剰余金の積立てに伴い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・ふるさと振興基金：ふるさと納税寄付額の増加に伴い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百万円増加、寄付者の指定した事業に充当したため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・学校施設整備基金：旧深野北小学校財産処分に伴い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百万円増加、前年度剰余金の積立て及び任意の積立てに伴い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・職員退職手当基金：運用益の積立てに伴い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・公共施設等整備保全基金：主要プロジェクトである野崎駅・四条畷駅周辺整備事業や公共施設等の老朽化対策のため、前年度剰余金を優先的に積み立てて財源の確保に努める。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・庁舎整備基金：近年中に予定する庁舎整備の財源として活用予定。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・ふるさと振興基金：ふるさと納税寄付額が増加している現状を踏まえ、積極的に活用していく予定。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・職員退職手当基金：段階的な職員の定年引上げに伴い、退職手当の支払に係る財政負担を平準化するために計画的に積み立てる。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年超の長期国債等を購入し、運用益として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・前年度剰余金として財政調整基金へ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・中期的にも収支不足に対応するため財政調整基金の繰入れを行う必要が生じることが予想されるため、残高は減少していく見込み。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・市税収入の急激な減少、その他臨時的な歳入の減少又は歳出の増加に対応するため、標準財政規模の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％に相当する額を財政調整基金に積み立てるよう努めることとしている。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・一般会計及び下水道事業会計に係る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年後利率見直し時に借換えを行わず一括償還した公債費（出資金）の財源として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・以前に積み立てた第三セクター等改革推進債の対象土地に係る償還金の翌年以降の償還財源として取り崩す予定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148590</xdr:colOff>
      <xdr:row>26</xdr:row>
      <xdr:rowOff>76200</xdr:rowOff>
    </xdr:from>
    <xdr:ext cx="7756419"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88670" y="4632960"/>
          <a:ext cx="77564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baseline="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市税収入が低水準で推移していることに加え、社会保障経費が増加し続けていることから、平成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年度以降は低下又は横ばいで推移している。令和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年度は、市町村民税（所得割・法人税割）や固定資産税（家屋）の減少により基準財政収入額が減少し、社会福祉費や高齢者保健福祉費の増加により基準財政需要額が増加したため、財政力指数が</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ポイント悪化して、</a:t>
          </a:r>
          <a:r>
            <a:rPr kumimoji="1" lang="en-US" altLang="ja-JP" sz="1100">
              <a:latin typeface="ＭＳ Ｐゴシック" panose="020B0600070205080204" pitchFamily="50" charset="-128"/>
              <a:ea typeface="ＭＳ Ｐゴシック" panose="020B0600070205080204" pitchFamily="50" charset="-128"/>
            </a:rPr>
            <a:t>0.73</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少子高齢化に伴い納税義務者数が減少するため、市税収入の大幅な増加は見込めないが、第２期大東市まち・ひと・しごと創生総合戦略に沿って、人口流入や企業誘致、行政サービス改革に取り組み、自主財源の確保に努めるとともに、事業の選択と集中を基本とした財政運営を推進することで、財政基盤の強化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77107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435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42635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42635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8165</xdr:rowOff>
    </xdr:from>
    <xdr:to>
      <xdr:col>11</xdr:col>
      <xdr:colOff>82550</xdr:colOff>
      <xdr:row>41</xdr:row>
      <xdr:rowOff>109765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78212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7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163285</xdr:rowOff>
    </xdr:from>
    <xdr:to>
      <xdr:col>15</xdr:col>
      <xdr:colOff>133350</xdr:colOff>
      <xdr:row>42</xdr:row>
      <xdr:rowOff>93435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78212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投資及び出資金や扶助費の増加により</a:t>
          </a:r>
          <a:r>
            <a:rPr kumimoji="1" lang="en-US" altLang="ja-JP" sz="900">
              <a:latin typeface="ＭＳ Ｐゴシック" panose="020B0600070205080204" pitchFamily="50" charset="-128"/>
              <a:ea typeface="ＭＳ Ｐゴシック" panose="020B0600070205080204" pitchFamily="50" charset="-128"/>
            </a:rPr>
            <a:t>98.9</a:t>
          </a:r>
          <a:r>
            <a:rPr kumimoji="1" lang="ja-JP" altLang="en-US" sz="900">
              <a:latin typeface="ＭＳ Ｐゴシック" panose="020B0600070205080204" pitchFamily="50" charset="-128"/>
              <a:ea typeface="ＭＳ Ｐゴシック" panose="020B0600070205080204" pitchFamily="50" charset="-128"/>
            </a:rPr>
            <a:t>％と類似団体平均を上回っている（対前年度比</a:t>
          </a:r>
          <a:r>
            <a:rPr kumimoji="1" lang="en-US" altLang="ja-JP" sz="900">
              <a:latin typeface="ＭＳ Ｐゴシック" panose="020B0600070205080204" pitchFamily="50" charset="-128"/>
              <a:ea typeface="ＭＳ Ｐゴシック" panose="020B0600070205080204" pitchFamily="50" charset="-128"/>
            </a:rPr>
            <a:t>0.1</a:t>
          </a:r>
          <a:r>
            <a:rPr kumimoji="1" lang="ja-JP" altLang="en-US" sz="900">
              <a:latin typeface="ＭＳ Ｐゴシック" panose="020B0600070205080204" pitchFamily="50" charset="-128"/>
              <a:ea typeface="ＭＳ Ｐゴシック" panose="020B0600070205080204" pitchFamily="50" charset="-128"/>
            </a:rPr>
            <a:t>ポイント改善）。指定管理者制度の導入や事務の委託化による人件費の抑制や事務事業の点検・見直しによる物件費の削減を図っているものの、投資及び出資金では下水道事業会計において借入金の利率見直し時に一括償還する財源として出資金が増加し、扶助費については、生活保護扶助費や施設型給付・地域型保育給付費、子ども医療助成費及び障害者自立支援給付事業で増加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なお、令和</a:t>
          </a:r>
          <a:r>
            <a:rPr kumimoji="1" lang="en-US" altLang="ja-JP" sz="900">
              <a:latin typeface="ＭＳ Ｐゴシック" panose="020B0600070205080204" pitchFamily="50" charset="-128"/>
              <a:ea typeface="ＭＳ Ｐゴシック" panose="020B0600070205080204" pitchFamily="50" charset="-128"/>
            </a:rPr>
            <a:t>3</a:t>
          </a:r>
          <a:r>
            <a:rPr kumimoji="1" lang="ja-JP" altLang="en-US" sz="900">
              <a:latin typeface="ＭＳ Ｐゴシック" panose="020B0600070205080204" pitchFamily="50" charset="-128"/>
              <a:ea typeface="ＭＳ Ｐゴシック" panose="020B0600070205080204" pitchFamily="50" charset="-128"/>
            </a:rPr>
            <a:t>年度は普通交付税で措置された臨時財政対策債償還基金費に相当する額について、臨時財政対策債を発行抑止しており、それにより経常収支比率が</a:t>
          </a:r>
          <a:r>
            <a:rPr kumimoji="1" lang="en-US" altLang="ja-JP" sz="900">
              <a:latin typeface="ＭＳ Ｐゴシック" panose="020B0600070205080204" pitchFamily="50" charset="-128"/>
              <a:ea typeface="ＭＳ Ｐゴシック" panose="020B0600070205080204" pitchFamily="50" charset="-128"/>
            </a:rPr>
            <a:t>2.0</a:t>
          </a:r>
          <a:r>
            <a:rPr kumimoji="1" lang="ja-JP" altLang="en-US" sz="900">
              <a:latin typeface="ＭＳ Ｐゴシック" panose="020B0600070205080204" pitchFamily="50" charset="-128"/>
              <a:ea typeface="ＭＳ Ｐゴシック" panose="020B0600070205080204" pitchFamily="50" charset="-128"/>
            </a:rPr>
            <a:t>ポイント押し上げられている。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今後は公民連携の推進による財源の確保と経費の削減に努めるとともに、</a:t>
          </a:r>
          <a:r>
            <a:rPr kumimoji="1" lang="en-US" altLang="ja-JP" sz="900">
              <a:latin typeface="ＭＳ Ｐゴシック" panose="020B0600070205080204" pitchFamily="50" charset="-128"/>
              <a:ea typeface="ＭＳ Ｐゴシック" panose="020B0600070205080204" pitchFamily="50" charset="-128"/>
            </a:rPr>
            <a:t>DX</a:t>
          </a:r>
          <a:r>
            <a:rPr kumimoji="1" lang="ja-JP" altLang="en-US" sz="900">
              <a:latin typeface="ＭＳ Ｐゴシック" panose="020B0600070205080204" pitchFamily="50" charset="-128"/>
              <a:ea typeface="ＭＳ Ｐゴシック" panose="020B0600070205080204" pitchFamily="50" charset="-128"/>
            </a:rPr>
            <a:t>の導入推進による事務の効率化を進めることにより、経常収支比率を令和</a:t>
          </a:r>
          <a:r>
            <a:rPr kumimoji="1" lang="en-US" altLang="ja-JP" sz="900">
              <a:latin typeface="ＭＳ Ｐゴシック" panose="020B0600070205080204" pitchFamily="50" charset="-128"/>
              <a:ea typeface="ＭＳ Ｐゴシック" panose="020B0600070205080204" pitchFamily="50" charset="-128"/>
            </a:rPr>
            <a:t>7</a:t>
          </a:r>
          <a:r>
            <a:rPr kumimoji="1" lang="ja-JP" altLang="en-US" sz="900">
              <a:latin typeface="ＭＳ Ｐゴシック" panose="020B0600070205080204" pitchFamily="50" charset="-128"/>
              <a:ea typeface="ＭＳ Ｐゴシック" panose="020B0600070205080204" pitchFamily="50" charset="-128"/>
            </a:rPr>
            <a:t>年度までに大阪府平均以下に改善させることを目標とする。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81026</xdr:rowOff>
    </xdr:from>
    <xdr:to>
      <xdr:col>23</xdr:col>
      <xdr:colOff>133350</xdr:colOff>
      <xdr:row>64</xdr:row>
      <xdr:rowOff>39370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96576"/>
          <a:ext cx="0" cy="815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11447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098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39370</xdr:rowOff>
    </xdr:from>
    <xdr:to>
      <xdr:col>24</xdr:col>
      <xdr:colOff>12700</xdr:colOff>
      <xdr:row>64</xdr:row>
      <xdr:rowOff>39370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01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167403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81026</xdr:rowOff>
    </xdr:from>
    <xdr:to>
      <xdr:col>24</xdr:col>
      <xdr:colOff>12700</xdr:colOff>
      <xdr:row>59</xdr:row>
      <xdr:rowOff>81026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10414</xdr:rowOff>
    </xdr:from>
    <xdr:to>
      <xdr:col>23</xdr:col>
      <xdr:colOff>133350</xdr:colOff>
      <xdr:row>64</xdr:row>
      <xdr:rowOff>15240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8321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41673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25146</xdr:rowOff>
    </xdr:from>
    <xdr:to>
      <xdr:col>23</xdr:col>
      <xdr:colOff>184150</xdr:colOff>
      <xdr:row>61</xdr:row>
      <xdr:rowOff>126746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15240</xdr:rowOff>
    </xdr:from>
    <xdr:to>
      <xdr:col>19</xdr:col>
      <xdr:colOff>133350</xdr:colOff>
      <xdr:row>65</xdr:row>
      <xdr:rowOff>41656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98804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112014</xdr:rowOff>
    </xdr:from>
    <xdr:to>
      <xdr:col>19</xdr:col>
      <xdr:colOff>184150</xdr:colOff>
      <xdr:row>62</xdr:row>
      <xdr:rowOff>42164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143256</xdr:rowOff>
    </xdr:from>
    <xdr:to>
      <xdr:col>15</xdr:col>
      <xdr:colOff>82550</xdr:colOff>
      <xdr:row>65</xdr:row>
      <xdr:rowOff>41656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4460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97536</xdr:rowOff>
    </xdr:from>
    <xdr:to>
      <xdr:col>15</xdr:col>
      <xdr:colOff>133350</xdr:colOff>
      <xdr:row>62</xdr:row>
      <xdr:rowOff>27686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5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64</xdr:row>
      <xdr:rowOff>5588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9446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25146</xdr:rowOff>
    </xdr:from>
    <xdr:to>
      <xdr:col>11</xdr:col>
      <xdr:colOff>82550</xdr:colOff>
      <xdr:row>61</xdr:row>
      <xdr:rowOff>126746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136923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39624</xdr:rowOff>
    </xdr:from>
    <xdr:to>
      <xdr:col>7</xdr:col>
      <xdr:colOff>31750</xdr:colOff>
      <xdr:row>61</xdr:row>
      <xdr:rowOff>141224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151401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131064</xdr:rowOff>
    </xdr:from>
    <xdr:to>
      <xdr:col>23</xdr:col>
      <xdr:colOff>184150</xdr:colOff>
      <xdr:row>64</xdr:row>
      <xdr:rowOff>61214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26941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2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135890</xdr:rowOff>
    </xdr:from>
    <xdr:to>
      <xdr:col>19</xdr:col>
      <xdr:colOff>184150</xdr:colOff>
      <xdr:row>64</xdr:row>
      <xdr:rowOff>66040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50817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162306</xdr:rowOff>
    </xdr:from>
    <xdr:to>
      <xdr:col>15</xdr:col>
      <xdr:colOff>133350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77233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92456</xdr:rowOff>
    </xdr:from>
    <xdr:to>
      <xdr:col>11</xdr:col>
      <xdr:colOff>82550</xdr:colOff>
      <xdr:row>64</xdr:row>
      <xdr:rowOff>22606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126238</xdr:rowOff>
    </xdr:from>
    <xdr:to>
      <xdr:col>7</xdr:col>
      <xdr:colOff>31750</xdr:colOff>
      <xdr:row>64</xdr:row>
      <xdr:rowOff>56388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41165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低くなっているのは、主に人件費を要因としており、これまでの行政改革により職員数の削減が進んでいることから、引き続き人件費の抑制に努めているところである。一方で、ふるさと納税の増加や新型コロナウイルス感染症対策に伴う事務費の増加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また、公共施設の管理については、指定管理者制度の導入を進めているものの、施設の老朽化が課題となっていることから、大東市公共施設等総合管理計画に基づき、効率的な行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95779</xdr:rowOff>
    </xdr:from>
    <xdr:to>
      <xdr:col>23</xdr:col>
      <xdr:colOff>133350</xdr:colOff>
      <xdr:row>90</xdr:row>
      <xdr:rowOff>76462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11779"/>
          <a:ext cx="0" cy="16951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48539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7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76462</xdr:rowOff>
    </xdr:from>
    <xdr:to>
      <xdr:col>24</xdr:col>
      <xdr:colOff>12700</xdr:colOff>
      <xdr:row>90</xdr:row>
      <xdr:rowOff>76462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0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10706</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55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95779</xdr:rowOff>
    </xdr:from>
    <xdr:to>
      <xdr:col>24</xdr:col>
      <xdr:colOff>12700</xdr:colOff>
      <xdr:row>80</xdr:row>
      <xdr:rowOff>95779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1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27688</xdr:rowOff>
    </xdr:from>
    <xdr:to>
      <xdr:col>23</xdr:col>
      <xdr:colOff>133350</xdr:colOff>
      <xdr:row>84</xdr:row>
      <xdr:rowOff>102302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29488"/>
          <a:ext cx="838200" cy="7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78923</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480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106846</xdr:rowOff>
    </xdr:from>
    <xdr:to>
      <xdr:col>23</xdr:col>
      <xdr:colOff>184150</xdr:colOff>
      <xdr:row>85</xdr:row>
      <xdr:rowOff>36996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50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141991</xdr:rowOff>
    </xdr:from>
    <xdr:to>
      <xdr:col>19</xdr:col>
      <xdr:colOff>133350</xdr:colOff>
      <xdr:row>84</xdr:row>
      <xdr:rowOff>27688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00891"/>
          <a:ext cx="889000" cy="22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52587</xdr:rowOff>
    </xdr:from>
    <xdr:to>
      <xdr:col>19</xdr:col>
      <xdr:colOff>184150</xdr:colOff>
      <xdr:row>84</xdr:row>
      <xdr:rowOff>154187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4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138964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540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26650</xdr:rowOff>
    </xdr:from>
    <xdr:to>
      <xdr:col>15</xdr:col>
      <xdr:colOff>82550</xdr:colOff>
      <xdr:row>82</xdr:row>
      <xdr:rowOff>141991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85550"/>
          <a:ext cx="889000" cy="1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104111</xdr:rowOff>
    </xdr:from>
    <xdr:to>
      <xdr:col>15</xdr:col>
      <xdr:colOff>133350</xdr:colOff>
      <xdr:row>84</xdr:row>
      <xdr:rowOff>34261</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3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19038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2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148530</xdr:rowOff>
    </xdr:from>
    <xdr:to>
      <xdr:col>11</xdr:col>
      <xdr:colOff>31750</xdr:colOff>
      <xdr:row>82</xdr:row>
      <xdr:rowOff>26650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35980"/>
          <a:ext cx="889000" cy="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33669</xdr:rowOff>
    </xdr:from>
    <xdr:to>
      <xdr:col>11</xdr:col>
      <xdr:colOff>82550</xdr:colOff>
      <xdr:row>83</xdr:row>
      <xdr:rowOff>135269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120046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50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16089</xdr:rowOff>
    </xdr:from>
    <xdr:to>
      <xdr:col>7</xdr:col>
      <xdr:colOff>31750</xdr:colOff>
      <xdr:row>83</xdr:row>
      <xdr:rowOff>117689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102466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33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51502</xdr:rowOff>
    </xdr:from>
    <xdr:to>
      <xdr:col>23</xdr:col>
      <xdr:colOff>184150</xdr:colOff>
      <xdr:row>84</xdr:row>
      <xdr:rowOff>153102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68029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29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148338</xdr:rowOff>
    </xdr:from>
    <xdr:to>
      <xdr:col>19</xdr:col>
      <xdr:colOff>184150</xdr:colOff>
      <xdr:row>84</xdr:row>
      <xdr:rowOff>78488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7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88665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147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91191</xdr:rowOff>
    </xdr:from>
    <xdr:to>
      <xdr:col>15</xdr:col>
      <xdr:colOff>133350</xdr:colOff>
      <xdr:row>83</xdr:row>
      <xdr:rowOff>21341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5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31518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1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147300</xdr:rowOff>
    </xdr:from>
    <xdr:to>
      <xdr:col>11</xdr:col>
      <xdr:colOff>82550</xdr:colOff>
      <xdr:row>82</xdr:row>
      <xdr:rowOff>77450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87627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0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97730</xdr:rowOff>
    </xdr:from>
    <xdr:to>
      <xdr:col>7</xdr:col>
      <xdr:colOff>31750</xdr:colOff>
      <xdr:row>82</xdr:row>
      <xdr:rowOff>27880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8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38057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年度より経験年数階層の分布変動のため、全国平均や大阪府平均を下回る水準となっており、今後も各種手当の見直しなどの給与抑制措置により、給与の適正化に努める。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52614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81643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119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81643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150586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29475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150586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119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30843</xdr:rowOff>
    </xdr:from>
    <xdr:to>
      <xdr:col>77</xdr:col>
      <xdr:colOff>95250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13607</xdr:rowOff>
    </xdr:from>
    <xdr:to>
      <xdr:col>73</xdr:col>
      <xdr:colOff>44450</xdr:colOff>
      <xdr:row>83</xdr:row>
      <xdr:rowOff>115207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125384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行財政改革プラン</a:t>
          </a:r>
          <a:r>
            <a:rPr kumimoji="1" lang="en-US" altLang="ja-JP" sz="1300">
              <a:latin typeface="ＭＳ Ｐゴシック" panose="020B0600070205080204" pitchFamily="50" charset="-128"/>
              <a:ea typeface="ＭＳ Ｐゴシック" panose="020B0600070205080204" pitchFamily="50" charset="-128"/>
            </a:rPr>
            <a:t>Ⅱ</a:t>
          </a:r>
          <a:r>
            <a:rPr kumimoji="1" lang="ja-JP" altLang="en-US" sz="1300">
              <a:latin typeface="ＭＳ Ｐゴシック" panose="020B0600070205080204" pitchFamily="50" charset="-128"/>
              <a:ea typeface="ＭＳ Ｐゴシック" panose="020B0600070205080204" pitchFamily="50" charset="-128"/>
            </a:rPr>
            <a:t>（計画期間：平成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年度）において、目標を上回るペースで職員数の削減が進んできた結果、類似団体平均を大きく下回っていることから、今後も引き続き適切な定員管理に努める。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66</xdr:row>
      <xdr:rowOff>162983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22392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135060</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162983</xdr:rowOff>
    </xdr:from>
    <xdr:to>
      <xdr:col>81</xdr:col>
      <xdr:colOff>133350</xdr:colOff>
      <xdr:row>66</xdr:row>
      <xdr:rowOff>162983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55033</xdr:rowOff>
    </xdr:from>
    <xdr:to>
      <xdr:col>81</xdr:col>
      <xdr:colOff>44450</xdr:colOff>
      <xdr:row>61</xdr:row>
      <xdr:rowOff>63077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5134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106485</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736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134408</xdr:rowOff>
    </xdr:from>
    <xdr:to>
      <xdr:col>81</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40957</xdr:rowOff>
    </xdr:from>
    <xdr:to>
      <xdr:col>77</xdr:col>
      <xdr:colOff>44450</xdr:colOff>
      <xdr:row>61</xdr:row>
      <xdr:rowOff>55033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9940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53446</xdr:rowOff>
    </xdr:from>
    <xdr:to>
      <xdr:col>77</xdr:col>
      <xdr:colOff>95250</xdr:colOff>
      <xdr:row>63</xdr:row>
      <xdr:rowOff>155046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8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139823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14817</xdr:rowOff>
    </xdr:from>
    <xdr:to>
      <xdr:col>72</xdr:col>
      <xdr:colOff>203200</xdr:colOff>
      <xdr:row>61</xdr:row>
      <xdr:rowOff>40957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73267"/>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75565</xdr:rowOff>
    </xdr:from>
    <xdr:to>
      <xdr:col>73</xdr:col>
      <xdr:colOff>44450</xdr:colOff>
      <xdr:row>64</xdr:row>
      <xdr:rowOff>5715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161942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30904</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45403</xdr:rowOff>
    </xdr:from>
    <xdr:to>
      <xdr:col>68</xdr:col>
      <xdr:colOff>203200</xdr:colOff>
      <xdr:row>63</xdr:row>
      <xdr:rowOff>147003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131780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47413</xdr:rowOff>
    </xdr:from>
    <xdr:to>
      <xdr:col>64</xdr:col>
      <xdr:colOff>152400</xdr:colOff>
      <xdr:row>63</xdr:row>
      <xdr:rowOff>149013</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133790</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28804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4233</xdr:rowOff>
    </xdr:from>
    <xdr:to>
      <xdr:col>77</xdr:col>
      <xdr:colOff>95250</xdr:colOff>
      <xdr:row>61</xdr:row>
      <xdr:rowOff>105833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116010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161607</xdr:rowOff>
    </xdr:from>
    <xdr:to>
      <xdr:col>73</xdr:col>
      <xdr:colOff>44450</xdr:colOff>
      <xdr:row>61</xdr:row>
      <xdr:rowOff>91757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101934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151554</xdr:rowOff>
    </xdr:from>
    <xdr:to>
      <xdr:col>64</xdr:col>
      <xdr:colOff>152400</xdr:colOff>
      <xdr:row>61</xdr:row>
      <xdr:rowOff>81704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91881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年度では、公営企業（下水道事業）における利率見直し時の一括償還の実施により一般会計からの繰出金が増加した結果、単年度実質公債費比率は</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ポイ ント、</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ポイントそれぞれ悪化することとなった。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野崎駅・四条畷駅周辺整備事業や新庁舎整備事業などの大型事業、公共施設の老朽化対策費用等により起債が増加し、公債費は高い水準で推移することが見込まれているため、その動向に十分に留意し、公債費の適切な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35</xdr:row>
      <xdr:rowOff>79375</xdr:rowOff>
    </xdr:from>
    <xdr:to>
      <xdr:col>85</xdr:col>
      <xdr:colOff>95250</xdr:colOff>
      <xdr:row>35</xdr:row>
      <xdr:rowOff>79375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109008</xdr:rowOff>
    </xdr:from>
    <xdr:to>
      <xdr:col>81</xdr:col>
      <xdr:colOff>44450</xdr:colOff>
      <xdr:row>44</xdr:row>
      <xdr:rowOff>155046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281208"/>
          <a:ext cx="0" cy="1417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127123</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155046</xdr:rowOff>
    </xdr:from>
    <xdr:to>
      <xdr:col>81</xdr:col>
      <xdr:colOff>133350</xdr:colOff>
      <xdr:row>44</xdr:row>
      <xdr:rowOff>155046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23935</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109008</xdr:rowOff>
    </xdr:from>
    <xdr:to>
      <xdr:col>81</xdr:col>
      <xdr:colOff>133350</xdr:colOff>
      <xdr:row>36</xdr:row>
      <xdr:rowOff>109008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135996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179800" y="7306733"/>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72090</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55563</xdr:rowOff>
    </xdr:from>
    <xdr:to>
      <xdr:col>81</xdr:col>
      <xdr:colOff>95250</xdr:colOff>
      <xdr:row>41</xdr:row>
      <xdr:rowOff>157163</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42</xdr:row>
      <xdr:rowOff>105833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125942</xdr:rowOff>
    </xdr:from>
    <xdr:to>
      <xdr:col>77</xdr:col>
      <xdr:colOff>95250</xdr:colOff>
      <xdr:row>42</xdr:row>
      <xdr:rowOff>56092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15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66269</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9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105833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145867"/>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115888</xdr:rowOff>
    </xdr:from>
    <xdr:to>
      <xdr:col>73</xdr:col>
      <xdr:colOff>44450</xdr:colOff>
      <xdr:row>42</xdr:row>
      <xdr:rowOff>46038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4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56215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9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66146</xdr:rowOff>
    </xdr:from>
    <xdr:to>
      <xdr:col>68</xdr:col>
      <xdr:colOff>152400</xdr:colOff>
      <xdr:row>41</xdr:row>
      <xdr:rowOff>116417</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095596"/>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135996</xdr:rowOff>
    </xdr:from>
    <xdr:to>
      <xdr:col>64</xdr:col>
      <xdr:colOff>152400</xdr:colOff>
      <xdr:row>42</xdr:row>
      <xdr:rowOff>66146</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50923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5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85196</xdr:rowOff>
    </xdr:from>
    <xdr:to>
      <xdr:col>81</xdr:col>
      <xdr:colOff>95250</xdr:colOff>
      <xdr:row>43</xdr:row>
      <xdr:rowOff>15346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57273</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25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65617</xdr:rowOff>
    </xdr:from>
    <xdr:to>
      <xdr:col>68</xdr:col>
      <xdr:colOff>203200</xdr:colOff>
      <xdr:row>41</xdr:row>
      <xdr:rowOff>167217</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15346</xdr:rowOff>
    </xdr:from>
    <xdr:to>
      <xdr:col>64</xdr:col>
      <xdr:colOff>152400</xdr:colOff>
      <xdr:row>41</xdr:row>
      <xdr:rowOff>116946</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04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127123</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81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将来負担比率の分子は公営企業も含む地方債残高の減少により令和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2,702,246</a:t>
          </a:r>
          <a:r>
            <a:rPr kumimoji="1" lang="ja-JP" altLang="en-US" sz="1300">
              <a:latin typeface="ＭＳ Ｐゴシック" panose="020B0600070205080204" pitchFamily="50" charset="-128"/>
              <a:ea typeface="ＭＳ Ｐゴシック" panose="020B0600070205080204" pitchFamily="50" charset="-128"/>
            </a:rPr>
            <a:t>千円減少しており、前年度に引き続き充当可能財源等が将来負担額を上回ったため、マイナス値となり、将来負担比率が「</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 なっている。 </a:t>
          </a:r>
        </a:p>
        <a:p>
          <a:r>
            <a:rPr kumimoji="1" lang="ja-JP" altLang="en-US" sz="1300">
              <a:latin typeface="ＭＳ Ｐゴシック" panose="020B0600070205080204" pitchFamily="50" charset="-128"/>
              <a:ea typeface="ＭＳ Ｐゴシック" panose="020B0600070205080204" pitchFamily="50" charset="-128"/>
            </a:rPr>
            <a:t>　今後も事業実施の適正化を図り、 財政の健全化に努める。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83094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7018000" y="2313214"/>
          <a:ext cx="0" cy="1713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55171</xdr:rowOff>
    </xdr:from>
    <xdr:ext cx="762000" cy="259045"/>
    <xdr:sp macro="" textlink="">
      <xdr:nvSpPr>
        <xdr:cNvPr id="448" name="将来負担の状況最小値テキスト">
          <a:extLst>
            <a:ext uri="{FF2B5EF4-FFF2-40B4-BE49-F238E27FC236}">
              <a16:creationId xmlns:a16="http://schemas.microsoft.com/office/drawing/2014/main" id="{00000000-0008-0000-0300-0000C0010000}"/>
            </a:ext>
          </a:extLst>
        </xdr:cNvPr>
        <xdr:cNvSpPr txBox="1"/>
      </xdr:nvSpPr>
      <xdr:spPr>
        <a:xfrm>
          <a:off x="17106900" y="399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83094</xdr:rowOff>
    </xdr:from>
    <xdr:to>
      <xdr:col>81</xdr:col>
      <xdr:colOff>133350</xdr:colOff>
      <xdr:row>23</xdr:row>
      <xdr:rowOff>83094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929100" y="40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50" name="将来負担の状況最大値テキスト">
          <a:extLst>
            <a:ext uri="{FF2B5EF4-FFF2-40B4-BE49-F238E27FC236}">
              <a16:creationId xmlns:a16="http://schemas.microsoft.com/office/drawing/2014/main" id="{00000000-0008-0000-0300-0000C2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135255</xdr:rowOff>
    </xdr:from>
    <xdr:to>
      <xdr:col>77</xdr:col>
      <xdr:colOff>95250</xdr:colOff>
      <xdr:row>14</xdr:row>
      <xdr:rowOff>65405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36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75582</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132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42182</xdr:rowOff>
    </xdr:from>
    <xdr:to>
      <xdr:col>73</xdr:col>
      <xdr:colOff>44450</xdr:colOff>
      <xdr:row>13</xdr:row>
      <xdr:rowOff>143782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2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153959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03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80101</xdr:rowOff>
    </xdr:from>
    <xdr:to>
      <xdr:col>68</xdr:col>
      <xdr:colOff>203200</xdr:colOff>
      <xdr:row>14</xdr:row>
      <xdr:rowOff>10251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30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20428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07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133531</xdr:rowOff>
    </xdr:from>
    <xdr:to>
      <xdr:col>64</xdr:col>
      <xdr:colOff>152400</xdr:colOff>
      <xdr:row>14</xdr:row>
      <xdr:rowOff>63681</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3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73858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131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これまで行ってきた指定管理者制度の導入、事務事業の民間委託等の行財政改革や消防の広域化などにより職員数を削減してきたことによって、類似団体平均よりも低い水準での推移が続いている。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年度では、会計年度任用職員の報酬や期末手当が増加した一方で、職員給が減少したことにより、前年度から</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19.4</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今後も引き続き適切な定員管理に努めるとともに、公民連携の推進や</a:t>
          </a:r>
          <a:r>
            <a:rPr kumimoji="1" lang="en-US" altLang="ja-JP" sz="1100">
              <a:latin typeface="ＭＳ Ｐゴシック" panose="020B0600070205080204" pitchFamily="50" charset="-128"/>
              <a:ea typeface="ＭＳ Ｐゴシック" panose="020B0600070205080204" pitchFamily="50" charset="-128"/>
            </a:rPr>
            <a:t>DX</a:t>
          </a:r>
          <a:r>
            <a:rPr kumimoji="1" lang="ja-JP" altLang="en-US" sz="1100">
              <a:latin typeface="ＭＳ Ｐゴシック" panose="020B0600070205080204" pitchFamily="50" charset="-128"/>
              <a:ea typeface="ＭＳ Ｐゴシック" panose="020B0600070205080204" pitchFamily="50" charset="-128"/>
            </a:rPr>
            <a:t>の導入推進により人件費総額の削減に努める。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342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300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82567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26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37846</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385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xdr:rowOff>
    </xdr:from>
    <xdr:to>
      <xdr:col>20</xdr:col>
      <xdr:colOff>38100</xdr:colOff>
      <xdr:row>38</xdr:row>
      <xdr:rowOff>113792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98569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37846</xdr:rowOff>
    </xdr:from>
    <xdr:to>
      <xdr:col>15</xdr:col>
      <xdr:colOff>98425</xdr:colOff>
      <xdr:row>35</xdr:row>
      <xdr:rowOff>65278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385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65278</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660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78486</xdr:rowOff>
    </xdr:from>
    <xdr:to>
      <xdr:col>24</xdr:col>
      <xdr:colOff>76200</xdr:colOff>
      <xdr:row>36</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2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169926</xdr:rowOff>
    </xdr:from>
    <xdr:to>
      <xdr:col>20</xdr:col>
      <xdr:colOff>38100</xdr:colOff>
      <xdr:row>36</xdr:row>
      <xdr:rowOff>100076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110253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158496</xdr:rowOff>
    </xdr:from>
    <xdr:to>
      <xdr:col>15</xdr:col>
      <xdr:colOff>149225</xdr:colOff>
      <xdr:row>35</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98823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115062</xdr:rowOff>
    </xdr:from>
    <xdr:to>
      <xdr:col>6</xdr:col>
      <xdr:colOff>171450</xdr:colOff>
      <xdr:row>36</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55389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物件費が類似団体平均に比べ高止まりしているのは、業務の民間委託化を推進し、職員人件費等から委託料（物件費）へのシフトが起きているためである。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現在は福祉施設や公営住宅、市民会館、公民館、スポーツ施設などの施設管理や一部の窓口業務について民間委託を実施しており、今後も順次民間委託化を進めていく。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18</xdr:row>
      <xdr:rowOff>72571</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369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586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103414</xdr:rowOff>
    </xdr:from>
    <xdr:to>
      <xdr:col>78</xdr:col>
      <xdr:colOff>120650</xdr:colOff>
      <xdr:row>17</xdr:row>
      <xdr:rowOff>33564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43741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8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24691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170543</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56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73479</xdr:rowOff>
    </xdr:from>
    <xdr:to>
      <xdr:col>69</xdr:col>
      <xdr:colOff>142875</xdr:colOff>
      <xdr:row>18</xdr:row>
      <xdr:rowOff>3629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13806</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163484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119743</xdr:rowOff>
    </xdr:from>
    <xdr:to>
      <xdr:col>65</xdr:col>
      <xdr:colOff>53975</xdr:colOff>
      <xdr:row>19</xdr:row>
      <xdr:rowOff>49893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34670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扶助費に係る経常収支比率が類似団体平均を上回る要因として、 生活保護費や施設型給付・地域型保育給付費の額が膨らんでいることなどが挙げられる。資格審査等の適正化や各種手当への独自加算等の見直し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168910</xdr:rowOff>
    </xdr:from>
    <xdr:to>
      <xdr:col>24</xdr:col>
      <xdr:colOff>25400</xdr:colOff>
      <xdr:row>60</xdr:row>
      <xdr:rowOff>157480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5576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83837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168910</xdr:rowOff>
    </xdr:from>
    <xdr:to>
      <xdr:col>24</xdr:col>
      <xdr:colOff>114300</xdr:colOff>
      <xdr:row>53</xdr:row>
      <xdr:rowOff>168910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157480</xdr:rowOff>
    </xdr:from>
    <xdr:to>
      <xdr:col>24</xdr:col>
      <xdr:colOff>25400</xdr:colOff>
      <xdr:row>56</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107967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91440</xdr:rowOff>
    </xdr:from>
    <xdr:to>
      <xdr:col>24</xdr:col>
      <xdr:colOff>76200</xdr:colOff>
      <xdr:row>57</xdr:row>
      <xdr:rowOff>21590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157480</xdr:rowOff>
    </xdr:from>
    <xdr:to>
      <xdr:col>19</xdr:col>
      <xdr:colOff>187325</xdr:colOff>
      <xdr:row>57</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58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62230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3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148590</xdr:rowOff>
    </xdr:from>
    <xdr:to>
      <xdr:col>15</xdr:col>
      <xdr:colOff>149225</xdr:colOff>
      <xdr:row>56</xdr:row>
      <xdr:rowOff>78740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88917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62230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110490</xdr:rowOff>
    </xdr:from>
    <xdr:to>
      <xdr:col>11</xdr:col>
      <xdr:colOff>60325</xdr:colOff>
      <xdr:row>56</xdr:row>
      <xdr:rowOff>40640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110490</xdr:rowOff>
    </xdr:from>
    <xdr:to>
      <xdr:col>6</xdr:col>
      <xdr:colOff>171450</xdr:colOff>
      <xdr:row>56</xdr:row>
      <xdr:rowOff>40640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50817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106680</xdr:rowOff>
    </xdr:from>
    <xdr:to>
      <xdr:col>20</xdr:col>
      <xdr:colOff>38100</xdr:colOff>
      <xdr:row>57</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21607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xdr:rowOff>
    </xdr:from>
    <xdr:to>
      <xdr:col>11</xdr:col>
      <xdr:colOff>60325</xdr:colOff>
      <xdr:row>57</xdr:row>
      <xdr:rowOff>113030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97807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74947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ポイント上回っているのは、出資金・繰出金の増加が主な要因である。これは、公債費と同じく</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年後利率見直し時の一括償還で下水道事業会計への出資金が増加したことの他には介護保険特別会計繰出金や後期高齢者医療給付費負担金が増加したためである。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今後は介護予防の推進等により、税収を主な財源とする普通会計の負担額を減らしていくよう努める。 </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78472"/>
          <a:ext cx="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59</xdr:row>
      <xdr:rowOff>129722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027557"/>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98170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81643</xdr:rowOff>
    </xdr:from>
    <xdr:to>
      <xdr:col>82</xdr:col>
      <xdr:colOff>158750</xdr:colOff>
      <xdr:row>57</xdr:row>
      <xdr:rowOff>11793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83457</xdr:rowOff>
    </xdr:from>
    <xdr:to>
      <xdr:col>78</xdr:col>
      <xdr:colOff>69850</xdr:colOff>
      <xdr:row>59</xdr:row>
      <xdr:rowOff>20865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027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29028</xdr:rowOff>
    </xdr:from>
    <xdr:to>
      <xdr:col>73</xdr:col>
      <xdr:colOff>180975</xdr:colOff>
      <xdr:row>59</xdr:row>
      <xdr:rowOff>20865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9731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58</xdr:row>
      <xdr:rowOff>29028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96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29935</xdr:rowOff>
    </xdr:from>
    <xdr:to>
      <xdr:col>69</xdr:col>
      <xdr:colOff>142875</xdr:colOff>
      <xdr:row>57</xdr:row>
      <xdr:rowOff>131535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78922</xdr:rowOff>
    </xdr:from>
    <xdr:to>
      <xdr:col>82</xdr:col>
      <xdr:colOff>158750</xdr:colOff>
      <xdr:row>60</xdr:row>
      <xdr:rowOff>9072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50999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32657</xdr:rowOff>
    </xdr:from>
    <xdr:to>
      <xdr:col>78</xdr:col>
      <xdr:colOff>120650</xdr:colOff>
      <xdr:row>58</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119034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063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149678</xdr:rowOff>
    </xdr:from>
    <xdr:to>
      <xdr:col>69</xdr:col>
      <xdr:colOff>142875</xdr:colOff>
      <xdr:row>58</xdr:row>
      <xdr:rowOff>79828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64605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53720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一部事務組合への負担金の増加により、補助費等に係る経常収支比率は類似団体平均を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ポイント上回っている。　</a:t>
          </a:r>
        </a:p>
        <a:p>
          <a:r>
            <a:rPr kumimoji="1" lang="ja-JP" altLang="en-US" sz="1300">
              <a:latin typeface="ＭＳ Ｐゴシック" panose="020B0600070205080204" pitchFamily="50" charset="-128"/>
              <a:ea typeface="ＭＳ Ｐゴシック" panose="020B0600070205080204" pitchFamily="50" charset="-128"/>
            </a:rPr>
            <a:t>　今後は、一部事務組合への負担金について精査するとともに、各種団体等への補助金についても見直しを図っていくことで抑制に努める。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05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19558</xdr:rowOff>
    </xdr:from>
    <xdr:to>
      <xdr:col>82</xdr:col>
      <xdr:colOff>107950</xdr:colOff>
      <xdr:row>39</xdr:row>
      <xdr:rowOff>65278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7061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5859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28702</xdr:rowOff>
    </xdr:from>
    <xdr:to>
      <xdr:col>78</xdr:col>
      <xdr:colOff>69850</xdr:colOff>
      <xdr:row>39</xdr:row>
      <xdr:rowOff>65278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7152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145288</xdr:rowOff>
    </xdr:from>
    <xdr:to>
      <xdr:col>73</xdr:col>
      <xdr:colOff>180975</xdr:colOff>
      <xdr:row>39</xdr:row>
      <xdr:rowOff>28702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603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35052</xdr:rowOff>
    </xdr:from>
    <xdr:to>
      <xdr:col>74</xdr:col>
      <xdr:colOff>31750</xdr:colOff>
      <xdr:row>36</xdr:row>
      <xdr:rowOff>136652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145288</xdr:rowOff>
    </xdr:from>
    <xdr:to>
      <xdr:col>69</xdr:col>
      <xdr:colOff>92075</xdr:colOff>
      <xdr:row>39</xdr:row>
      <xdr:rowOff>101854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6038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4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140208</xdr:rowOff>
    </xdr:from>
    <xdr:to>
      <xdr:col>82</xdr:col>
      <xdr:colOff>158750</xdr:colOff>
      <xdr:row>39</xdr:row>
      <xdr:rowOff>70358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112285</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14478</xdr:rowOff>
    </xdr:from>
    <xdr:to>
      <xdr:col>78</xdr:col>
      <xdr:colOff>120650</xdr:colOff>
      <xdr:row>39</xdr:row>
      <xdr:rowOff>116078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100855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7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149352</xdr:rowOff>
    </xdr:from>
    <xdr:to>
      <xdr:col>74</xdr:col>
      <xdr:colOff>31750</xdr:colOff>
      <xdr:row>39</xdr:row>
      <xdr:rowOff>79502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64279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94488</xdr:rowOff>
    </xdr:from>
    <xdr:to>
      <xdr:col>69</xdr:col>
      <xdr:colOff>142875</xdr:colOff>
      <xdr:row>39</xdr:row>
      <xdr:rowOff>24638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9415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令和元年度決算時において、</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年後利率見直し時の一括償還を行ったため一時的に増加していたが、令和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年度では減少し、前年度から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％となった。その結果、令和元年度を除くと類似団体平均と同水準での推移が続いている。</a:t>
          </a:r>
        </a:p>
        <a:p>
          <a:r>
            <a:rPr kumimoji="1" lang="ja-JP" altLang="en-US" sz="1100">
              <a:latin typeface="ＭＳ Ｐゴシック" panose="020B0600070205080204" pitchFamily="50" charset="-128"/>
              <a:ea typeface="ＭＳ Ｐゴシック" panose="020B0600070205080204" pitchFamily="50" charset="-128"/>
            </a:rPr>
            <a:t>　今後は野崎駅・四条畷駅周辺整備事業や庁舎整備事業などの大型事業、公共施設の老朽化対策費用等により厳しい財政運営となることが予想されるため、市債の必要性や市債発行以外の財源調達の可能性を十分に検討し、適切な市債の発行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80</xdr:row>
      <xdr:rowOff>35561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5476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486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78</xdr:row>
      <xdr:rowOff>157480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867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92711</xdr:rowOff>
    </xdr:from>
    <xdr:to>
      <xdr:col>15</xdr:col>
      <xdr:colOff>98425</xdr:colOff>
      <xdr:row>78</xdr:row>
      <xdr:rowOff>157480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943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8889</xdr:rowOff>
    </xdr:from>
    <xdr:to>
      <xdr:col>11</xdr:col>
      <xdr:colOff>9525</xdr:colOff>
      <xdr:row>77</xdr:row>
      <xdr:rowOff>92711</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105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3811</xdr:rowOff>
    </xdr:from>
    <xdr:to>
      <xdr:col>11</xdr:col>
      <xdr:colOff>60325</xdr:colOff>
      <xdr:row>77</xdr:row>
      <xdr:rowOff>105411</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115588</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41911</xdr:rowOff>
    </xdr:from>
    <xdr:to>
      <xdr:col>11</xdr:col>
      <xdr:colOff>60325</xdr:colOff>
      <xdr:row>77</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類似団体平均と比較して高い要因は、主として物件費・補助費等が高いことにある。</a:t>
          </a:r>
        </a:p>
        <a:p>
          <a:r>
            <a:rPr kumimoji="1" lang="ja-JP" altLang="en-US" sz="1300">
              <a:latin typeface="ＭＳ Ｐゴシック" panose="020B0600070205080204" pitchFamily="50" charset="-128"/>
              <a:ea typeface="ＭＳ Ｐゴシック" panose="020B0600070205080204" pitchFamily="50" charset="-128"/>
            </a:rPr>
            <a:t>　行政経営改革指針に沿って、スクラップアンドビルドの徹底による歳出の抑制に努めることにより、改善を図っていく。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また、人口流入や企業誘致に取り組むことで、安定的な財源を確保するとともに、公民連携の推進や各種補助金の活用等により歳入確保に努める。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85852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1430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147574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6738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129287</xdr:rowOff>
    </xdr:from>
    <xdr:to>
      <xdr:col>78</xdr:col>
      <xdr:colOff>69850</xdr:colOff>
      <xdr:row>79</xdr:row>
      <xdr:rowOff>170435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7383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83565</xdr:rowOff>
    </xdr:from>
    <xdr:to>
      <xdr:col>73</xdr:col>
      <xdr:colOff>180975</xdr:colOff>
      <xdr:row>79</xdr:row>
      <xdr:rowOff>170435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628115"/>
          <a:ext cx="889000" cy="8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69342</xdr:rowOff>
    </xdr:from>
    <xdr:to>
      <xdr:col>74</xdr:col>
      <xdr:colOff>31750</xdr:colOff>
      <xdr:row>77</xdr:row>
      <xdr:rowOff>170942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9669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83565</xdr:rowOff>
    </xdr:from>
    <xdr:to>
      <xdr:col>69</xdr:col>
      <xdr:colOff>92075</xdr:colOff>
      <xdr:row>79</xdr:row>
      <xdr:rowOff>165863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6281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96774</xdr:rowOff>
    </xdr:from>
    <xdr:to>
      <xdr:col>82</xdr:col>
      <xdr:colOff>158750</xdr:colOff>
      <xdr:row>80</xdr:row>
      <xdr:rowOff>26924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5351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54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78487</xdr:rowOff>
    </xdr:from>
    <xdr:to>
      <xdr:col>78</xdr:col>
      <xdr:colOff>120650</xdr:colOff>
      <xdr:row>80</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164864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709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119635</xdr:rowOff>
    </xdr:from>
    <xdr:to>
      <xdr:col>74</xdr:col>
      <xdr:colOff>31750</xdr:colOff>
      <xdr:row>80</xdr:row>
      <xdr:rowOff>49785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34562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32765</xdr:rowOff>
    </xdr:from>
    <xdr:to>
      <xdr:col>69</xdr:col>
      <xdr:colOff>142875</xdr:colOff>
      <xdr:row>79</xdr:row>
      <xdr:rowOff>134365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119142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115063</xdr:rowOff>
    </xdr:from>
    <xdr:to>
      <xdr:col>65</xdr:col>
      <xdr:colOff>53975</xdr:colOff>
      <xdr:row>80</xdr:row>
      <xdr:rowOff>45213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29990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130219</xdr:rowOff>
    </xdr:from>
    <xdr:to>
      <xdr:col>29</xdr:col>
      <xdr:colOff>127000</xdr:colOff>
      <xdr:row>20</xdr:row>
      <xdr:rowOff>2261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3794"/>
          <a:ext cx="0" cy="14150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145788</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2261</xdr:rowOff>
    </xdr:from>
    <xdr:to>
      <xdr:col>30</xdr:col>
      <xdr:colOff>25400</xdr:colOff>
      <xdr:row>20</xdr:row>
      <xdr:rowOff>2261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88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45146</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130219</xdr:rowOff>
    </xdr:from>
    <xdr:to>
      <xdr:col>30</xdr:col>
      <xdr:colOff>25400</xdr:colOff>
      <xdr:row>11</xdr:row>
      <xdr:rowOff>130219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3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91215</xdr:rowOff>
    </xdr:from>
    <xdr:to>
      <xdr:col>29</xdr:col>
      <xdr:colOff>127000</xdr:colOff>
      <xdr:row>17</xdr:row>
      <xdr:rowOff>122104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53490"/>
          <a:ext cx="647700" cy="30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70658</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90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54131</xdr:rowOff>
    </xdr:from>
    <xdr:to>
      <xdr:col>29</xdr:col>
      <xdr:colOff>177800</xdr:colOff>
      <xdr:row>16</xdr:row>
      <xdr:rowOff>155731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4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122104</xdr:rowOff>
    </xdr:from>
    <xdr:to>
      <xdr:col>26</xdr:col>
      <xdr:colOff>50800</xdr:colOff>
      <xdr:row>18</xdr:row>
      <xdr:rowOff>35322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84379"/>
          <a:ext cx="698500" cy="84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155372</xdr:rowOff>
    </xdr:from>
    <xdr:to>
      <xdr:col>26</xdr:col>
      <xdr:colOff>101600</xdr:colOff>
      <xdr:row>16</xdr:row>
      <xdr:rowOff>85522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774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95699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43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35322</xdr:rowOff>
    </xdr:from>
    <xdr:to>
      <xdr:col>22</xdr:col>
      <xdr:colOff>114300</xdr:colOff>
      <xdr:row>18</xdr:row>
      <xdr:rowOff>45895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69047"/>
          <a:ext cx="698500" cy="10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15583</xdr:rowOff>
    </xdr:from>
    <xdr:to>
      <xdr:col>22</xdr:col>
      <xdr:colOff>165100</xdr:colOff>
      <xdr:row>16</xdr:row>
      <xdr:rowOff>117183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06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127360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57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45895</xdr:rowOff>
    </xdr:from>
    <xdr:to>
      <xdr:col>18</xdr:col>
      <xdr:colOff>177800</xdr:colOff>
      <xdr:row>18</xdr:row>
      <xdr:rowOff>65097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79620"/>
          <a:ext cx="698500" cy="19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74647</xdr:rowOff>
    </xdr:from>
    <xdr:to>
      <xdr:col>19</xdr:col>
      <xdr:colOff>38100</xdr:colOff>
      <xdr:row>17</xdr:row>
      <xdr:rowOff>4797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86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14974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3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79219</xdr:rowOff>
    </xdr:from>
    <xdr:to>
      <xdr:col>15</xdr:col>
      <xdr:colOff>101600</xdr:colOff>
      <xdr:row>17</xdr:row>
      <xdr:rowOff>9369</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870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19546</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63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40415</xdr:rowOff>
    </xdr:from>
    <xdr:to>
      <xdr:col>29</xdr:col>
      <xdr:colOff>177800</xdr:colOff>
      <xdr:row>17</xdr:row>
      <xdr:rowOff>142015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002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12492</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71304</xdr:rowOff>
    </xdr:from>
    <xdr:to>
      <xdr:col>26</xdr:col>
      <xdr:colOff>101600</xdr:colOff>
      <xdr:row>18</xdr:row>
      <xdr:rowOff>1454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33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157681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119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155972</xdr:rowOff>
    </xdr:from>
    <xdr:to>
      <xdr:col>22</xdr:col>
      <xdr:colOff>165100</xdr:colOff>
      <xdr:row>18</xdr:row>
      <xdr:rowOff>86122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18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70899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166545</xdr:rowOff>
    </xdr:from>
    <xdr:to>
      <xdr:col>19</xdr:col>
      <xdr:colOff>38100</xdr:colOff>
      <xdr:row>18</xdr:row>
      <xdr:rowOff>96695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2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81471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21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14297</xdr:rowOff>
    </xdr:from>
    <xdr:to>
      <xdr:col>15</xdr:col>
      <xdr:colOff>101600</xdr:colOff>
      <xdr:row>18</xdr:row>
      <xdr:rowOff>115897</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48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100674</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23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279019</xdr:rowOff>
    </xdr:from>
    <xdr:to>
      <xdr:col>29</xdr:col>
      <xdr:colOff>127000</xdr:colOff>
      <xdr:row>37</xdr:row>
      <xdr:rowOff>328054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3569"/>
          <a:ext cx="0" cy="12491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300131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2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328054</xdr:rowOff>
    </xdr:from>
    <xdr:to>
      <xdr:col>30</xdr:col>
      <xdr:colOff>25400</xdr:colOff>
      <xdr:row>37</xdr:row>
      <xdr:rowOff>328054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52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22496</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279019</xdr:rowOff>
    </xdr:from>
    <xdr:to>
      <xdr:col>30</xdr:col>
      <xdr:colOff>25400</xdr:colOff>
      <xdr:row>33</xdr:row>
      <xdr:rowOff>279019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35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133629</xdr:rowOff>
    </xdr:from>
    <xdr:to>
      <xdr:col>29</xdr:col>
      <xdr:colOff>127000</xdr:colOff>
      <xdr:row>35</xdr:row>
      <xdr:rowOff>284696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743979"/>
          <a:ext cx="647700" cy="15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138574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489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166497</xdr:rowOff>
    </xdr:from>
    <xdr:to>
      <xdr:col>29</xdr:col>
      <xdr:colOff>177800</xdr:colOff>
      <xdr:row>35</xdr:row>
      <xdr:rowOff>268097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768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275399</xdr:rowOff>
    </xdr:from>
    <xdr:to>
      <xdr:col>26</xdr:col>
      <xdr:colOff>50800</xdr:colOff>
      <xdr:row>35</xdr:row>
      <xdr:rowOff>284696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542849"/>
          <a:ext cx="698500" cy="352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132017</xdr:rowOff>
    </xdr:from>
    <xdr:to>
      <xdr:col>26</xdr:col>
      <xdr:colOff>101600</xdr:colOff>
      <xdr:row>35</xdr:row>
      <xdr:rowOff>233617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74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243794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11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275399</xdr:rowOff>
    </xdr:from>
    <xdr:to>
      <xdr:col>22</xdr:col>
      <xdr:colOff>114300</xdr:colOff>
      <xdr:row>35</xdr:row>
      <xdr:rowOff>239205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542849"/>
          <a:ext cx="698500" cy="30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140780</xdr:rowOff>
    </xdr:from>
    <xdr:to>
      <xdr:col>22</xdr:col>
      <xdr:colOff>165100</xdr:colOff>
      <xdr:row>35</xdr:row>
      <xdr:rowOff>242380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751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227157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239205</xdr:rowOff>
    </xdr:from>
    <xdr:to>
      <xdr:col>18</xdr:col>
      <xdr:colOff>177800</xdr:colOff>
      <xdr:row>35</xdr:row>
      <xdr:rowOff>300050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849555"/>
          <a:ext cx="698500" cy="60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171603</xdr:rowOff>
    </xdr:from>
    <xdr:to>
      <xdr:col>19</xdr:col>
      <xdr:colOff>38100</xdr:colOff>
      <xdr:row>35</xdr:row>
      <xdr:rowOff>273203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283380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50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144894</xdr:rowOff>
    </xdr:from>
    <xdr:to>
      <xdr:col>15</xdr:col>
      <xdr:colOff>101600</xdr:colOff>
      <xdr:row>35</xdr:row>
      <xdr:rowOff>246494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256671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2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82829</xdr:rowOff>
    </xdr:from>
    <xdr:to>
      <xdr:col>29</xdr:col>
      <xdr:colOff>177800</xdr:colOff>
      <xdr:row>35</xdr:row>
      <xdr:rowOff>184429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69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270806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53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233896</xdr:rowOff>
    </xdr:from>
    <xdr:to>
      <xdr:col>26</xdr:col>
      <xdr:colOff>101600</xdr:colOff>
      <xdr:row>35</xdr:row>
      <xdr:rowOff>335496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44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320273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30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224599</xdr:rowOff>
    </xdr:from>
    <xdr:to>
      <xdr:col>22</xdr:col>
      <xdr:colOff>165100</xdr:colOff>
      <xdr:row>34</xdr:row>
      <xdr:rowOff>326199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9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336376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60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188405</xdr:rowOff>
    </xdr:from>
    <xdr:to>
      <xdr:col>19</xdr:col>
      <xdr:colOff>38100</xdr:colOff>
      <xdr:row>35</xdr:row>
      <xdr:rowOff>290005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79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274782</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8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249250</xdr:rowOff>
    </xdr:from>
    <xdr:to>
      <xdr:col>15</xdr:col>
      <xdr:colOff>101600</xdr:colOff>
      <xdr:row>36</xdr:row>
      <xdr:rowOff>7950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59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335627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33904</xdr:rowOff>
    </xdr:from>
    <xdr:to>
      <xdr:col>24</xdr:col>
      <xdr:colOff>62865</xdr:colOff>
      <xdr:row>39</xdr:row>
      <xdr:rowOff>21262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48854"/>
          <a:ext cx="1270" cy="135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25089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1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21262</xdr:rowOff>
    </xdr:from>
    <xdr:to>
      <xdr:col>24</xdr:col>
      <xdr:colOff>152400</xdr:colOff>
      <xdr:row>39</xdr:row>
      <xdr:rowOff>21262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152031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2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33904</xdr:rowOff>
    </xdr:from>
    <xdr:to>
      <xdr:col>24</xdr:col>
      <xdr:colOff>152400</xdr:colOff>
      <xdr:row>31</xdr:row>
      <xdr:rowOff>33904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4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86573</xdr:rowOff>
    </xdr:from>
    <xdr:to>
      <xdr:col>24</xdr:col>
      <xdr:colOff>63500</xdr:colOff>
      <xdr:row>37</xdr:row>
      <xdr:rowOff>121892</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430223"/>
          <a:ext cx="838200" cy="3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122727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99850</xdr:rowOff>
    </xdr:from>
    <xdr:to>
      <xdr:col>24</xdr:col>
      <xdr:colOff>114300</xdr:colOff>
      <xdr:row>36</xdr:row>
      <xdr:rowOff>30000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121892</xdr:rowOff>
    </xdr:from>
    <xdr:to>
      <xdr:col>19</xdr:col>
      <xdr:colOff>177800</xdr:colOff>
      <xdr:row>38</xdr:row>
      <xdr:rowOff>68651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465542"/>
          <a:ext cx="889000" cy="11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69583</xdr:rowOff>
    </xdr:from>
    <xdr:to>
      <xdr:col>20</xdr:col>
      <xdr:colOff>38100</xdr:colOff>
      <xdr:row>35</xdr:row>
      <xdr:rowOff>171183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7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16260</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4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68651</xdr:rowOff>
    </xdr:from>
    <xdr:to>
      <xdr:col>15</xdr:col>
      <xdr:colOff>50800</xdr:colOff>
      <xdr:row>38</xdr:row>
      <xdr:rowOff>78504</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583751"/>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50655</xdr:rowOff>
    </xdr:from>
    <xdr:to>
      <xdr:col>15</xdr:col>
      <xdr:colOff>101600</xdr:colOff>
      <xdr:row>36</xdr:row>
      <xdr:rowOff>152255</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2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168782</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99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36282</xdr:rowOff>
    </xdr:from>
    <xdr:to>
      <xdr:col>10</xdr:col>
      <xdr:colOff>114300</xdr:colOff>
      <xdr:row>38</xdr:row>
      <xdr:rowOff>78504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51382"/>
          <a:ext cx="889000" cy="4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65148</xdr:rowOff>
    </xdr:from>
    <xdr:to>
      <xdr:col>10</xdr:col>
      <xdr:colOff>165100</xdr:colOff>
      <xdr:row>36</xdr:row>
      <xdr:rowOff>166748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3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11825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01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62977</xdr:rowOff>
    </xdr:from>
    <xdr:to>
      <xdr:col>6</xdr:col>
      <xdr:colOff>38100</xdr:colOff>
      <xdr:row>36</xdr:row>
      <xdr:rowOff>164577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3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9654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0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35773</xdr:rowOff>
    </xdr:from>
    <xdr:to>
      <xdr:col>24</xdr:col>
      <xdr:colOff>114300</xdr:colOff>
      <xdr:row>37</xdr:row>
      <xdr:rowOff>137373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3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3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71092</xdr:rowOff>
    </xdr:from>
    <xdr:to>
      <xdr:col>20</xdr:col>
      <xdr:colOff>38100</xdr:colOff>
      <xdr:row>38</xdr:row>
      <xdr:rowOff>1242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1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163819</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0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17851</xdr:rowOff>
    </xdr:from>
    <xdr:to>
      <xdr:col>15</xdr:col>
      <xdr:colOff>101600</xdr:colOff>
      <xdr:row>38</xdr:row>
      <xdr:rowOff>119451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3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110578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2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27704</xdr:rowOff>
    </xdr:from>
    <xdr:to>
      <xdr:col>10</xdr:col>
      <xdr:colOff>165100</xdr:colOff>
      <xdr:row>38</xdr:row>
      <xdr:rowOff>129304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120431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156932</xdr:rowOff>
    </xdr:from>
    <xdr:to>
      <xdr:col>6</xdr:col>
      <xdr:colOff>38100</xdr:colOff>
      <xdr:row>38</xdr:row>
      <xdr:rowOff>87082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78209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59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64453</xdr:rowOff>
    </xdr:from>
    <xdr:to>
      <xdr:col>24</xdr:col>
      <xdr:colOff>62865</xdr:colOff>
      <xdr:row>59</xdr:row>
      <xdr:rowOff>19895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8403"/>
          <a:ext cx="1270" cy="132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23722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19895</xdr:rowOff>
    </xdr:from>
    <xdr:to>
      <xdr:col>24</xdr:col>
      <xdr:colOff>152400</xdr:colOff>
      <xdr:row>59</xdr:row>
      <xdr:rowOff>19895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11130</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8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64453</xdr:rowOff>
    </xdr:from>
    <xdr:to>
      <xdr:col>24</xdr:col>
      <xdr:colOff>152400</xdr:colOff>
      <xdr:row>51</xdr:row>
      <xdr:rowOff>64453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99352</xdr:rowOff>
    </xdr:from>
    <xdr:to>
      <xdr:col>24</xdr:col>
      <xdr:colOff>63500</xdr:colOff>
      <xdr:row>55</xdr:row>
      <xdr:rowOff>141872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529102"/>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20388</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21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41961</xdr:rowOff>
    </xdr:from>
    <xdr:to>
      <xdr:col>24</xdr:col>
      <xdr:colOff>114300</xdr:colOff>
      <xdr:row>56</xdr:row>
      <xdr:rowOff>143561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43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141872</xdr:rowOff>
    </xdr:from>
    <xdr:to>
      <xdr:col>19</xdr:col>
      <xdr:colOff>177800</xdr:colOff>
      <xdr:row>56</xdr:row>
      <xdr:rowOff>98152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571622"/>
          <a:ext cx="889000" cy="12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144679</xdr:rowOff>
    </xdr:from>
    <xdr:to>
      <xdr:col>20</xdr:col>
      <xdr:colOff>38100</xdr:colOff>
      <xdr:row>57</xdr:row>
      <xdr:rowOff>74829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65956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8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98152</xdr:rowOff>
    </xdr:from>
    <xdr:to>
      <xdr:col>15</xdr:col>
      <xdr:colOff>50800</xdr:colOff>
      <xdr:row>57</xdr:row>
      <xdr:rowOff>55766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699352"/>
          <a:ext cx="889000" cy="1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145097</xdr:rowOff>
    </xdr:from>
    <xdr:to>
      <xdr:col>15</xdr:col>
      <xdr:colOff>101600</xdr:colOff>
      <xdr:row>57</xdr:row>
      <xdr:rowOff>75247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6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66374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8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55766</xdr:rowOff>
    </xdr:from>
    <xdr:to>
      <xdr:col>10</xdr:col>
      <xdr:colOff>114300</xdr:colOff>
      <xdr:row>57</xdr:row>
      <xdr:rowOff>101009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28416"/>
          <a:ext cx="889000" cy="4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29731</xdr:rowOff>
    </xdr:from>
    <xdr:to>
      <xdr:col>10</xdr:col>
      <xdr:colOff>165100</xdr:colOff>
      <xdr:row>57</xdr:row>
      <xdr:rowOff>131331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0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122458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89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45638</xdr:rowOff>
    </xdr:from>
    <xdr:to>
      <xdr:col>6</xdr:col>
      <xdr:colOff>38100</xdr:colOff>
      <xdr:row>57</xdr:row>
      <xdr:rowOff>147238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163765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9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48552</xdr:rowOff>
    </xdr:from>
    <xdr:to>
      <xdr:col>24</xdr:col>
      <xdr:colOff>114300</xdr:colOff>
      <xdr:row>55</xdr:row>
      <xdr:rowOff>150152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47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71429</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91072</xdr:rowOff>
    </xdr:from>
    <xdr:to>
      <xdr:col>20</xdr:col>
      <xdr:colOff>38100</xdr:colOff>
      <xdr:row>56</xdr:row>
      <xdr:rowOff>21222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37749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29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47352</xdr:rowOff>
    </xdr:from>
    <xdr:to>
      <xdr:col>15</xdr:col>
      <xdr:colOff>101600</xdr:colOff>
      <xdr:row>56</xdr:row>
      <xdr:rowOff>148952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165479</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4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4966</xdr:rowOff>
    </xdr:from>
    <xdr:to>
      <xdr:col>10</xdr:col>
      <xdr:colOff>165100</xdr:colOff>
      <xdr:row>57</xdr:row>
      <xdr:rowOff>106566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123093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50209</xdr:rowOff>
    </xdr:from>
    <xdr:to>
      <xdr:col>6</xdr:col>
      <xdr:colOff>38100</xdr:colOff>
      <xdr:row>57</xdr:row>
      <xdr:rowOff>151809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142936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121698</xdr:rowOff>
    </xdr:from>
    <xdr:to>
      <xdr:col>24</xdr:col>
      <xdr:colOff>62865</xdr:colOff>
      <xdr:row>77</xdr:row>
      <xdr:rowOff>153815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23198"/>
          <a:ext cx="1270" cy="1232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157642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59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153815</xdr:rowOff>
    </xdr:from>
    <xdr:to>
      <xdr:col>24</xdr:col>
      <xdr:colOff>152400</xdr:colOff>
      <xdr:row>77</xdr:row>
      <xdr:rowOff>153815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5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68375</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121698</xdr:rowOff>
    </xdr:from>
    <xdr:to>
      <xdr:col>24</xdr:col>
      <xdr:colOff>152400</xdr:colOff>
      <xdr:row>70</xdr:row>
      <xdr:rowOff>121698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2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152730</xdr:rowOff>
    </xdr:from>
    <xdr:to>
      <xdr:col>24</xdr:col>
      <xdr:colOff>63500</xdr:colOff>
      <xdr:row>77</xdr:row>
      <xdr:rowOff>78778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182930"/>
          <a:ext cx="838200" cy="9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118121</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76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95244</xdr:rowOff>
    </xdr:from>
    <xdr:to>
      <xdr:col>24</xdr:col>
      <xdr:colOff>114300</xdr:colOff>
      <xdr:row>77</xdr:row>
      <xdr:rowOff>25394</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2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78778</xdr:rowOff>
    </xdr:from>
    <xdr:to>
      <xdr:col>19</xdr:col>
      <xdr:colOff>177800</xdr:colOff>
      <xdr:row>77</xdr:row>
      <xdr:rowOff>103524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80428"/>
          <a:ext cx="8890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78670</xdr:rowOff>
    </xdr:from>
    <xdr:to>
      <xdr:col>20</xdr:col>
      <xdr:colOff>38100</xdr:colOff>
      <xdr:row>77</xdr:row>
      <xdr:rowOff>8820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25347</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103524</xdr:rowOff>
    </xdr:from>
    <xdr:to>
      <xdr:col>15</xdr:col>
      <xdr:colOff>50800</xdr:colOff>
      <xdr:row>77</xdr:row>
      <xdr:rowOff>107011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05174"/>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82156</xdr:rowOff>
    </xdr:from>
    <xdr:to>
      <xdr:col>15</xdr:col>
      <xdr:colOff>101600</xdr:colOff>
      <xdr:row>77</xdr:row>
      <xdr:rowOff>12306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28833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107011</xdr:rowOff>
    </xdr:from>
    <xdr:to>
      <xdr:col>10</xdr:col>
      <xdr:colOff>114300</xdr:colOff>
      <xdr:row>77</xdr:row>
      <xdr:rowOff>132328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08661"/>
          <a:ext cx="889000" cy="2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74613</xdr:rowOff>
    </xdr:from>
    <xdr:to>
      <xdr:col>10</xdr:col>
      <xdr:colOff>165100</xdr:colOff>
      <xdr:row>77</xdr:row>
      <xdr:rowOff>4763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21290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80042</xdr:rowOff>
    </xdr:from>
    <xdr:to>
      <xdr:col>6</xdr:col>
      <xdr:colOff>38100</xdr:colOff>
      <xdr:row>77</xdr:row>
      <xdr:rowOff>10192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0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26719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101930</xdr:rowOff>
    </xdr:from>
    <xdr:to>
      <xdr:col>24</xdr:col>
      <xdr:colOff>114300</xdr:colOff>
      <xdr:row>77</xdr:row>
      <xdr:rowOff>32080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80357</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1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27978</xdr:rowOff>
    </xdr:from>
    <xdr:to>
      <xdr:col>20</xdr:col>
      <xdr:colOff>38100</xdr:colOff>
      <xdr:row>77</xdr:row>
      <xdr:rowOff>129578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120705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2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52724</xdr:rowOff>
    </xdr:from>
    <xdr:to>
      <xdr:col>15</xdr:col>
      <xdr:colOff>101600</xdr:colOff>
      <xdr:row>77</xdr:row>
      <xdr:rowOff>154324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5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145451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4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56211</xdr:rowOff>
    </xdr:from>
    <xdr:to>
      <xdr:col>10</xdr:col>
      <xdr:colOff>165100</xdr:colOff>
      <xdr:row>77</xdr:row>
      <xdr:rowOff>157811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148938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81528</xdr:rowOff>
    </xdr:from>
    <xdr:to>
      <xdr:col>6</xdr:col>
      <xdr:colOff>38100</xdr:colOff>
      <xdr:row>78</xdr:row>
      <xdr:rowOff>11678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2805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7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135181</xdr:rowOff>
    </xdr:from>
    <xdr:to>
      <xdr:col>24</xdr:col>
      <xdr:colOff>62865</xdr:colOff>
      <xdr:row>97</xdr:row>
      <xdr:rowOff>92052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65681"/>
          <a:ext cx="1270" cy="11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95879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72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92052</xdr:rowOff>
    </xdr:from>
    <xdr:to>
      <xdr:col>24</xdr:col>
      <xdr:colOff>152400</xdr:colOff>
      <xdr:row>97</xdr:row>
      <xdr:rowOff>92052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72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81858</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4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135181</xdr:rowOff>
    </xdr:from>
    <xdr:to>
      <xdr:col>24</xdr:col>
      <xdr:colOff>152400</xdr:colOff>
      <xdr:row>90</xdr:row>
      <xdr:rowOff>135181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6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66853</xdr:rowOff>
    </xdr:from>
    <xdr:to>
      <xdr:col>24</xdr:col>
      <xdr:colOff>63500</xdr:colOff>
      <xdr:row>96</xdr:row>
      <xdr:rowOff>118807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354603"/>
          <a:ext cx="838200" cy="2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26007</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142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3130</xdr:rowOff>
    </xdr:from>
    <xdr:to>
      <xdr:col>24</xdr:col>
      <xdr:colOff>114300</xdr:colOff>
      <xdr:row>95</xdr:row>
      <xdr:rowOff>104730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118807</xdr:rowOff>
    </xdr:from>
    <xdr:to>
      <xdr:col>19</xdr:col>
      <xdr:colOff>177800</xdr:colOff>
      <xdr:row>96</xdr:row>
      <xdr:rowOff>150757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578007"/>
          <a:ext cx="889000" cy="3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39142</xdr:rowOff>
    </xdr:from>
    <xdr:to>
      <xdr:col>20</xdr:col>
      <xdr:colOff>38100</xdr:colOff>
      <xdr:row>97</xdr:row>
      <xdr:rowOff>140742</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6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131869</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150757</xdr:rowOff>
    </xdr:from>
    <xdr:to>
      <xdr:col>15</xdr:col>
      <xdr:colOff>50800</xdr:colOff>
      <xdr:row>97</xdr:row>
      <xdr:rowOff>20698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09957"/>
          <a:ext cx="889000" cy="4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68349</xdr:rowOff>
    </xdr:from>
    <xdr:to>
      <xdr:col>15</xdr:col>
      <xdr:colOff>101600</xdr:colOff>
      <xdr:row>97</xdr:row>
      <xdr:rowOff>169949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69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161076</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79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15326</xdr:rowOff>
    </xdr:from>
    <xdr:to>
      <xdr:col>10</xdr:col>
      <xdr:colOff>114300</xdr:colOff>
      <xdr:row>97</xdr:row>
      <xdr:rowOff>20698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645976"/>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109604</xdr:rowOff>
    </xdr:from>
    <xdr:to>
      <xdr:col>10</xdr:col>
      <xdr:colOff>165100</xdr:colOff>
      <xdr:row>98</xdr:row>
      <xdr:rowOff>39754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4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30881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83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108888</xdr:rowOff>
    </xdr:from>
    <xdr:to>
      <xdr:col>6</xdr:col>
      <xdr:colOff>38100</xdr:colOff>
      <xdr:row>98</xdr:row>
      <xdr:rowOff>39038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3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30165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3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16053</xdr:rowOff>
    </xdr:from>
    <xdr:to>
      <xdr:col>24</xdr:col>
      <xdr:colOff>114300</xdr:colOff>
      <xdr:row>95</xdr:row>
      <xdr:rowOff>117653</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30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165930</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28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68007</xdr:rowOff>
    </xdr:from>
    <xdr:to>
      <xdr:col>20</xdr:col>
      <xdr:colOff>38100</xdr:colOff>
      <xdr:row>96</xdr:row>
      <xdr:rowOff>169607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14684</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30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99957</xdr:rowOff>
    </xdr:from>
    <xdr:to>
      <xdr:col>15</xdr:col>
      <xdr:colOff>101600</xdr:colOff>
      <xdr:row>97</xdr:row>
      <xdr:rowOff>30107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55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46634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33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141348</xdr:rowOff>
    </xdr:from>
    <xdr:to>
      <xdr:col>10</xdr:col>
      <xdr:colOff>165100</xdr:colOff>
      <xdr:row>97</xdr:row>
      <xdr:rowOff>71498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0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88025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37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135976</xdr:rowOff>
    </xdr:from>
    <xdr:to>
      <xdr:col>6</xdr:col>
      <xdr:colOff>38100</xdr:colOff>
      <xdr:row>97</xdr:row>
      <xdr:rowOff>66126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5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82653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3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142661</xdr:rowOff>
    </xdr:from>
    <xdr:to>
      <xdr:col>54</xdr:col>
      <xdr:colOff>189865</xdr:colOff>
      <xdr:row>38</xdr:row>
      <xdr:rowOff>74614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629061"/>
          <a:ext cx="1270" cy="960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78441</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74614</xdr:rowOff>
    </xdr:from>
    <xdr:to>
      <xdr:col>55</xdr:col>
      <xdr:colOff>88900</xdr:colOff>
      <xdr:row>38</xdr:row>
      <xdr:rowOff>74614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8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89338</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40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142661</xdr:rowOff>
    </xdr:from>
    <xdr:to>
      <xdr:col>55</xdr:col>
      <xdr:colOff>88900</xdr:colOff>
      <xdr:row>32</xdr:row>
      <xdr:rowOff>142661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62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9442</xdr:rowOff>
    </xdr:from>
    <xdr:to>
      <xdr:col>55</xdr:col>
      <xdr:colOff>0</xdr:colOff>
      <xdr:row>36</xdr:row>
      <xdr:rowOff>60234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639300" y="5152942"/>
          <a:ext cx="838200" cy="107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52141</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22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73714</xdr:rowOff>
    </xdr:from>
    <xdr:to>
      <xdr:col>55</xdr:col>
      <xdr:colOff>50800</xdr:colOff>
      <xdr:row>37</xdr:row>
      <xdr:rowOff>3864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9442</xdr:rowOff>
    </xdr:from>
    <xdr:to>
      <xdr:col>50</xdr:col>
      <xdr:colOff>114300</xdr:colOff>
      <xdr:row>37</xdr:row>
      <xdr:rowOff>13448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5152942"/>
          <a:ext cx="889000" cy="120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123538</xdr:rowOff>
    </xdr:from>
    <xdr:to>
      <xdr:col>50</xdr:col>
      <xdr:colOff>165100</xdr:colOff>
      <xdr:row>30</xdr:row>
      <xdr:rowOff>53688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509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70215</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39795" y="487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13448</xdr:rowOff>
    </xdr:from>
    <xdr:to>
      <xdr:col>45</xdr:col>
      <xdr:colOff>177800</xdr:colOff>
      <xdr:row>37</xdr:row>
      <xdr:rowOff>22787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7861300" y="6357098"/>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120469</xdr:rowOff>
    </xdr:from>
    <xdr:to>
      <xdr:col>46</xdr:col>
      <xdr:colOff>38100</xdr:colOff>
      <xdr:row>37</xdr:row>
      <xdr:rowOff>50619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29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67146</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06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22341</xdr:rowOff>
    </xdr:from>
    <xdr:to>
      <xdr:col>41</xdr:col>
      <xdr:colOff>50800</xdr:colOff>
      <xdr:row>37</xdr:row>
      <xdr:rowOff>22787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365991"/>
          <a:ext cx="8890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151874</xdr:rowOff>
    </xdr:from>
    <xdr:to>
      <xdr:col>41</xdr:col>
      <xdr:colOff>101600</xdr:colOff>
      <xdr:row>37</xdr:row>
      <xdr:rowOff>82024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2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73151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1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301</xdr:rowOff>
    </xdr:from>
    <xdr:to>
      <xdr:col>36</xdr:col>
      <xdr:colOff>165100</xdr:colOff>
      <xdr:row>37</xdr:row>
      <xdr:rowOff>101901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93028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3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618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32311</xdr:rowOff>
    </xdr:from>
    <xdr:ext cx="534377"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603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130092</xdr:rowOff>
    </xdr:from>
    <xdr:to>
      <xdr:col>50</xdr:col>
      <xdr:colOff>165100</xdr:colOff>
      <xdr:row>30</xdr:row>
      <xdr:rowOff>60242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1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51369</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19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134098</xdr:rowOff>
    </xdr:from>
    <xdr:to>
      <xdr:col>46</xdr:col>
      <xdr:colOff>38100</xdr:colOff>
      <xdr:row>37</xdr:row>
      <xdr:rowOff>64248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0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55375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3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143437</xdr:rowOff>
    </xdr:from>
    <xdr:to>
      <xdr:col>41</xdr:col>
      <xdr:colOff>101600</xdr:colOff>
      <xdr:row>37</xdr:row>
      <xdr:rowOff>73587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90114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0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142991</xdr:rowOff>
    </xdr:from>
    <xdr:to>
      <xdr:col>36</xdr:col>
      <xdr:colOff>165100</xdr:colOff>
      <xdr:row>37</xdr:row>
      <xdr:rowOff>73141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31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89668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09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39474</xdr:rowOff>
    </xdr:from>
    <xdr:to>
      <xdr:col>54</xdr:col>
      <xdr:colOff>189865</xdr:colOff>
      <xdr:row>58</xdr:row>
      <xdr:rowOff>162468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83424"/>
          <a:ext cx="1270" cy="1323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166295</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1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162468</xdr:rowOff>
    </xdr:from>
    <xdr:to>
      <xdr:col>55</xdr:col>
      <xdr:colOff>88900</xdr:colOff>
      <xdr:row>58</xdr:row>
      <xdr:rowOff>162468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0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5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39474</xdr:rowOff>
    </xdr:from>
    <xdr:to>
      <xdr:col>55</xdr:col>
      <xdr:colOff>88900</xdr:colOff>
      <xdr:row>51</xdr:row>
      <xdr:rowOff>39474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8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89446</xdr:rowOff>
    </xdr:from>
    <xdr:to>
      <xdr:col>55</xdr:col>
      <xdr:colOff>0</xdr:colOff>
      <xdr:row>58</xdr:row>
      <xdr:rowOff>5283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62096"/>
          <a:ext cx="8382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24490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25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xdr:rowOff>
    </xdr:from>
    <xdr:to>
      <xdr:col>55</xdr:col>
      <xdr:colOff>50800</xdr:colOff>
      <xdr:row>57</xdr:row>
      <xdr:rowOff>103213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89446</xdr:rowOff>
    </xdr:from>
    <xdr:to>
      <xdr:col>50</xdr:col>
      <xdr:colOff>114300</xdr:colOff>
      <xdr:row>57</xdr:row>
      <xdr:rowOff>112177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62096"/>
          <a:ext cx="889000" cy="2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78110</xdr:rowOff>
    </xdr:from>
    <xdr:to>
      <xdr:col>50</xdr:col>
      <xdr:colOff>165100</xdr:colOff>
      <xdr:row>57</xdr:row>
      <xdr:rowOff>8260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24787</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4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112177</xdr:rowOff>
    </xdr:from>
    <xdr:to>
      <xdr:col>45</xdr:col>
      <xdr:colOff>177800</xdr:colOff>
      <xdr:row>58</xdr:row>
      <xdr:rowOff>34468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84827"/>
          <a:ext cx="889000" cy="9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2467</xdr:rowOff>
    </xdr:from>
    <xdr:to>
      <xdr:col>46</xdr:col>
      <xdr:colOff>38100</xdr:colOff>
      <xdr:row>56</xdr:row>
      <xdr:rowOff>104067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0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120594</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32303</xdr:rowOff>
    </xdr:from>
    <xdr:to>
      <xdr:col>41</xdr:col>
      <xdr:colOff>50800</xdr:colOff>
      <xdr:row>58</xdr:row>
      <xdr:rowOff>34468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76403"/>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154417</xdr:rowOff>
    </xdr:from>
    <xdr:to>
      <xdr:col>41</xdr:col>
      <xdr:colOff>101600</xdr:colOff>
      <xdr:row>57</xdr:row>
      <xdr:rowOff>84567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5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101094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53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109413</xdr:rowOff>
    </xdr:from>
    <xdr:to>
      <xdr:col>36</xdr:col>
      <xdr:colOff>165100</xdr:colOff>
      <xdr:row>57</xdr:row>
      <xdr:rowOff>39563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1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56090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48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125933</xdr:rowOff>
    </xdr:from>
    <xdr:to>
      <xdr:col>55</xdr:col>
      <xdr:colOff>50800</xdr:colOff>
      <xdr:row>58</xdr:row>
      <xdr:rowOff>56083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104360</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7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38646</xdr:rowOff>
    </xdr:from>
    <xdr:to>
      <xdr:col>50</xdr:col>
      <xdr:colOff>165100</xdr:colOff>
      <xdr:row>57</xdr:row>
      <xdr:rowOff>140246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131373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61377</xdr:rowOff>
    </xdr:from>
    <xdr:to>
      <xdr:col>46</xdr:col>
      <xdr:colOff>38100</xdr:colOff>
      <xdr:row>57</xdr:row>
      <xdr:rowOff>162977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8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154104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9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155118</xdr:rowOff>
    </xdr:from>
    <xdr:to>
      <xdr:col>41</xdr:col>
      <xdr:colOff>101600</xdr:colOff>
      <xdr:row>58</xdr:row>
      <xdr:rowOff>85268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76395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2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152953</xdr:rowOff>
    </xdr:from>
    <xdr:to>
      <xdr:col>36</xdr:col>
      <xdr:colOff>165100</xdr:colOff>
      <xdr:row>58</xdr:row>
      <xdr:rowOff>83103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74230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1001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135420</xdr:rowOff>
    </xdr:from>
    <xdr:to>
      <xdr:col>54</xdr:col>
      <xdr:colOff>189865</xdr:colOff>
      <xdr:row>79</xdr:row>
      <xdr:rowOff>41720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136920"/>
          <a:ext cx="1270" cy="1449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45547</xdr:rowOff>
    </xdr:from>
    <xdr:ext cx="378565"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0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41720</xdr:rowOff>
    </xdr:from>
    <xdr:to>
      <xdr:col>55</xdr:col>
      <xdr:colOff>88900</xdr:colOff>
      <xdr:row>79</xdr:row>
      <xdr:rowOff>41720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82097</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1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135420</xdr:rowOff>
    </xdr:from>
    <xdr:to>
      <xdr:col>55</xdr:col>
      <xdr:colOff>88900</xdr:colOff>
      <xdr:row>70</xdr:row>
      <xdr:rowOff>135420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1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47537</xdr:rowOff>
    </xdr:from>
    <xdr:to>
      <xdr:col>55</xdr:col>
      <xdr:colOff>0</xdr:colOff>
      <xdr:row>78</xdr:row>
      <xdr:rowOff>130848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3420637"/>
          <a:ext cx="838200" cy="8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51554</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53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28677</xdr:rowOff>
    </xdr:from>
    <xdr:to>
      <xdr:col>55</xdr:col>
      <xdr:colOff>50800</xdr:colOff>
      <xdr:row>78</xdr:row>
      <xdr:rowOff>130277</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47537</xdr:rowOff>
    </xdr:from>
    <xdr:to>
      <xdr:col>50</xdr:col>
      <xdr:colOff>114300</xdr:colOff>
      <xdr:row>78</xdr:row>
      <xdr:rowOff>90793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8750300" y="13420637"/>
          <a:ext cx="889000" cy="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136234</xdr:rowOff>
    </xdr:from>
    <xdr:to>
      <xdr:col>50</xdr:col>
      <xdr:colOff>165100</xdr:colOff>
      <xdr:row>78</xdr:row>
      <xdr:rowOff>66384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3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82911</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1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90793</xdr:rowOff>
    </xdr:from>
    <xdr:to>
      <xdr:col>45</xdr:col>
      <xdr:colOff>177800</xdr:colOff>
      <xdr:row>78</xdr:row>
      <xdr:rowOff>128930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63893"/>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28766</xdr:rowOff>
    </xdr:from>
    <xdr:to>
      <xdr:col>46</xdr:col>
      <xdr:colOff>38100</xdr:colOff>
      <xdr:row>77</xdr:row>
      <xdr:rowOff>130366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23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146893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0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128930</xdr:rowOff>
    </xdr:from>
    <xdr:to>
      <xdr:col>41</xdr:col>
      <xdr:colOff>50800</xdr:colOff>
      <xdr:row>79</xdr:row>
      <xdr:rowOff>22682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3502030"/>
          <a:ext cx="889000" cy="6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2412</xdr:rowOff>
    </xdr:from>
    <xdr:to>
      <xdr:col>41</xdr:col>
      <xdr:colOff>101600</xdr:colOff>
      <xdr:row>78</xdr:row>
      <xdr:rowOff>104012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37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120539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15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35153</xdr:rowOff>
    </xdr:from>
    <xdr:to>
      <xdr:col>36</xdr:col>
      <xdr:colOff>165100</xdr:colOff>
      <xdr:row>78</xdr:row>
      <xdr:rowOff>136753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153280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80048</xdr:rowOff>
    </xdr:from>
    <xdr:to>
      <xdr:col>55</xdr:col>
      <xdr:colOff>50800</xdr:colOff>
      <xdr:row>79</xdr:row>
      <xdr:rowOff>10198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7104</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8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168187</xdr:rowOff>
    </xdr:from>
    <xdr:to>
      <xdr:col>50</xdr:col>
      <xdr:colOff>165100</xdr:colOff>
      <xdr:row>78</xdr:row>
      <xdr:rowOff>98337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89464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39993</xdr:rowOff>
    </xdr:from>
    <xdr:to>
      <xdr:col>46</xdr:col>
      <xdr:colOff>38100</xdr:colOff>
      <xdr:row>78</xdr:row>
      <xdr:rowOff>141593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1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132720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0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78130</xdr:rowOff>
    </xdr:from>
    <xdr:to>
      <xdr:col>41</xdr:col>
      <xdr:colOff>101600</xdr:colOff>
      <xdr:row>79</xdr:row>
      <xdr:rowOff>8280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170857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143332</xdr:rowOff>
    </xdr:from>
    <xdr:to>
      <xdr:col>36</xdr:col>
      <xdr:colOff>165100</xdr:colOff>
      <xdr:row>79</xdr:row>
      <xdr:rowOff>73482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5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64609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609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21811</xdr:rowOff>
    </xdr:from>
    <xdr:to>
      <xdr:col>54</xdr:col>
      <xdr:colOff>189865</xdr:colOff>
      <xdr:row>98</xdr:row>
      <xdr:rowOff>68560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52311"/>
          <a:ext cx="1270" cy="141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72387</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87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68560</xdr:rowOff>
    </xdr:from>
    <xdr:to>
      <xdr:col>55</xdr:col>
      <xdr:colOff>88900</xdr:colOff>
      <xdr:row>98</xdr:row>
      <xdr:rowOff>68560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87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139938</xdr:rowOff>
    </xdr:from>
    <xdr:ext cx="534377"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21811</xdr:rowOff>
    </xdr:from>
    <xdr:to>
      <xdr:col>55</xdr:col>
      <xdr:colOff>88900</xdr:colOff>
      <xdr:row>90</xdr:row>
      <xdr:rowOff>21811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5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117594</xdr:rowOff>
    </xdr:from>
    <xdr:to>
      <xdr:col>55</xdr:col>
      <xdr:colOff>0</xdr:colOff>
      <xdr:row>97</xdr:row>
      <xdr:rowOff>56032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576794"/>
          <a:ext cx="838200" cy="10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105101</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221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82224</xdr:rowOff>
    </xdr:from>
    <xdr:to>
      <xdr:col>55</xdr:col>
      <xdr:colOff>50800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14725</xdr:rowOff>
    </xdr:from>
    <xdr:to>
      <xdr:col>50</xdr:col>
      <xdr:colOff>114300</xdr:colOff>
      <xdr:row>96</xdr:row>
      <xdr:rowOff>117594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47392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52301</xdr:rowOff>
    </xdr:from>
    <xdr:to>
      <xdr:col>50</xdr:col>
      <xdr:colOff>165100</xdr:colOff>
      <xdr:row>94</xdr:row>
      <xdr:rowOff>153901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16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170428</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594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14725</xdr:rowOff>
    </xdr:from>
    <xdr:to>
      <xdr:col>45</xdr:col>
      <xdr:colOff>177800</xdr:colOff>
      <xdr:row>97</xdr:row>
      <xdr:rowOff>3546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73925"/>
          <a:ext cx="889000" cy="16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147582</xdr:rowOff>
    </xdr:from>
    <xdr:to>
      <xdr:col>46</xdr:col>
      <xdr:colOff>38100</xdr:colOff>
      <xdr:row>95</xdr:row>
      <xdr:rowOff>77732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26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94259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03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85888</xdr:rowOff>
    </xdr:from>
    <xdr:to>
      <xdr:col>41</xdr:col>
      <xdr:colOff>50800</xdr:colOff>
      <xdr:row>97</xdr:row>
      <xdr:rowOff>3546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545088"/>
          <a:ext cx="889000" cy="8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84945</xdr:rowOff>
    </xdr:from>
    <xdr:to>
      <xdr:col>41</xdr:col>
      <xdr:colOff>101600</xdr:colOff>
      <xdr:row>96</xdr:row>
      <xdr:rowOff>15095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31622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14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31133</xdr:rowOff>
    </xdr:from>
    <xdr:to>
      <xdr:col>36</xdr:col>
      <xdr:colOff>165100</xdr:colOff>
      <xdr:row>94</xdr:row>
      <xdr:rowOff>132733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149260</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5232</xdr:rowOff>
    </xdr:from>
    <xdr:to>
      <xdr:col>55</xdr:col>
      <xdr:colOff>50800</xdr:colOff>
      <xdr:row>97</xdr:row>
      <xdr:rowOff>106832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155109</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1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66794</xdr:rowOff>
    </xdr:from>
    <xdr:to>
      <xdr:col>50</xdr:col>
      <xdr:colOff>165100</xdr:colOff>
      <xdr:row>96</xdr:row>
      <xdr:rowOff>168394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5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159521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61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135375</xdr:rowOff>
    </xdr:from>
    <xdr:to>
      <xdr:col>46</xdr:col>
      <xdr:colOff>38100</xdr:colOff>
      <xdr:row>96</xdr:row>
      <xdr:rowOff>65525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4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56652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51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124196</xdr:rowOff>
    </xdr:from>
    <xdr:to>
      <xdr:col>41</xdr:col>
      <xdr:colOff>101600</xdr:colOff>
      <xdr:row>97</xdr:row>
      <xdr:rowOff>54346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58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45473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7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35088</xdr:rowOff>
    </xdr:from>
    <xdr:to>
      <xdr:col>36</xdr:col>
      <xdr:colOff>165100</xdr:colOff>
      <xdr:row>96</xdr:row>
      <xdr:rowOff>136688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49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127815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58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127127</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70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73804</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4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127127</xdr:rowOff>
    </xdr:from>
    <xdr:to>
      <xdr:col>86</xdr:col>
      <xdr:colOff>25400</xdr:colOff>
      <xdr:row>30</xdr:row>
      <xdr:rowOff>127127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7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98569</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42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75692</xdr:rowOff>
    </xdr:from>
    <xdr:to>
      <xdr:col>85</xdr:col>
      <xdr:colOff>177800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40767</xdr:rowOff>
    </xdr:from>
    <xdr:to>
      <xdr:col>81</xdr:col>
      <xdr:colOff>50800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27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112395</xdr:rowOff>
    </xdr:from>
    <xdr:to>
      <xdr:col>81</xdr:col>
      <xdr:colOff>101600</xdr:colOff>
      <xdr:row>38</xdr:row>
      <xdr:rowOff>42545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59072</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1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109728</xdr:rowOff>
    </xdr:from>
    <xdr:to>
      <xdr:col>76</xdr:col>
      <xdr:colOff>114300</xdr:colOff>
      <xdr:row>39</xdr:row>
      <xdr:rowOff>40767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62482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7493</xdr:rowOff>
    </xdr:from>
    <xdr:to>
      <xdr:col>76</xdr:col>
      <xdr:colOff>165100</xdr:colOff>
      <xdr:row>34</xdr:row>
      <xdr:rowOff>109093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583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125620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56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109728</xdr:rowOff>
    </xdr:from>
    <xdr:to>
      <xdr:col>71</xdr:col>
      <xdr:colOff>177800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2814300" y="66248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508</xdr:rowOff>
    </xdr:from>
    <xdr:to>
      <xdr:col>72</xdr:col>
      <xdr:colOff>38100</xdr:colOff>
      <xdr:row>38</xdr:row>
      <xdr:rowOff>102108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1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118635</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2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101600</xdr:rowOff>
    </xdr:from>
    <xdr:to>
      <xdr:col>67</xdr:col>
      <xdr:colOff>101600</xdr:colOff>
      <xdr:row>39</xdr:row>
      <xdr:rowOff>31750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48277</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5017" y="63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161417</xdr:rowOff>
    </xdr:from>
    <xdr:to>
      <xdr:col>76</xdr:col>
      <xdr:colOff>165100</xdr:colOff>
      <xdr:row>39</xdr:row>
      <xdr:rowOff>91567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82694</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35333" y="6769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58928</xdr:rowOff>
    </xdr:from>
    <xdr:to>
      <xdr:col>72</xdr:col>
      <xdr:colOff>38100</xdr:colOff>
      <xdr:row>38</xdr:row>
      <xdr:rowOff>160528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5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151655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6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23590</xdr:rowOff>
    </xdr:from>
    <xdr:to>
      <xdr:col>85</xdr:col>
      <xdr:colOff>126364</xdr:colOff>
      <xdr:row>77</xdr:row>
      <xdr:rowOff>139567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25090"/>
          <a:ext cx="1269" cy="13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143394</xdr:rowOff>
    </xdr:from>
    <xdr:ext cx="534377"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3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139567</xdr:rowOff>
    </xdr:from>
    <xdr:to>
      <xdr:col>86</xdr:col>
      <xdr:colOff>25400</xdr:colOff>
      <xdr:row>77</xdr:row>
      <xdr:rowOff>139567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3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141717</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80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23590</xdr:rowOff>
    </xdr:from>
    <xdr:to>
      <xdr:col>86</xdr:col>
      <xdr:colOff>25400</xdr:colOff>
      <xdr:row>70</xdr:row>
      <xdr:rowOff>23590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25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100209</xdr:rowOff>
    </xdr:from>
    <xdr:to>
      <xdr:col>85</xdr:col>
      <xdr:colOff>127000</xdr:colOff>
      <xdr:row>75</xdr:row>
      <xdr:rowOff>123184</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2958959"/>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53674</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74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30797</xdr:rowOff>
    </xdr:from>
    <xdr:to>
      <xdr:col>85</xdr:col>
      <xdr:colOff>177800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171018</xdr:rowOff>
    </xdr:from>
    <xdr:to>
      <xdr:col>81</xdr:col>
      <xdr:colOff>50800</xdr:colOff>
      <xdr:row>75</xdr:row>
      <xdr:rowOff>123184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858318"/>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157328</xdr:rowOff>
    </xdr:from>
    <xdr:to>
      <xdr:col>81</xdr:col>
      <xdr:colOff>101600</xdr:colOff>
      <xdr:row>75</xdr:row>
      <xdr:rowOff>87478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104005</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61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171018</xdr:rowOff>
    </xdr:from>
    <xdr:to>
      <xdr:col>76</xdr:col>
      <xdr:colOff>114300</xdr:colOff>
      <xdr:row>75</xdr:row>
      <xdr:rowOff>133318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858318"/>
          <a:ext cx="889000" cy="13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168510</xdr:rowOff>
    </xdr:from>
    <xdr:to>
      <xdr:col>76</xdr:col>
      <xdr:colOff>165100</xdr:colOff>
      <xdr:row>75</xdr:row>
      <xdr:rowOff>98660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89787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133318</xdr:rowOff>
    </xdr:from>
    <xdr:to>
      <xdr:col>71</xdr:col>
      <xdr:colOff>177800</xdr:colOff>
      <xdr:row>76</xdr:row>
      <xdr:rowOff>11322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992068"/>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17043</xdr:rowOff>
    </xdr:from>
    <xdr:to>
      <xdr:col>72</xdr:col>
      <xdr:colOff>38100</xdr:colOff>
      <xdr:row>75</xdr:row>
      <xdr:rowOff>118643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135170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5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3994</xdr:rowOff>
    </xdr:from>
    <xdr:to>
      <xdr:col>67</xdr:col>
      <xdr:colOff>101600</xdr:colOff>
      <xdr:row>75</xdr:row>
      <xdr:rowOff>105594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122121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3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49409</xdr:rowOff>
    </xdr:from>
    <xdr:to>
      <xdr:col>85</xdr:col>
      <xdr:colOff>177800</xdr:colOff>
      <xdr:row>75</xdr:row>
      <xdr:rowOff>151009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90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27836</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8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72384</xdr:rowOff>
    </xdr:from>
    <xdr:to>
      <xdr:col>81</xdr:col>
      <xdr:colOff>101600</xdr:colOff>
      <xdr:row>76</xdr:row>
      <xdr:rowOff>2533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9311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165110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02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120218</xdr:rowOff>
    </xdr:from>
    <xdr:to>
      <xdr:col>76</xdr:col>
      <xdr:colOff>165100</xdr:colOff>
      <xdr:row>75</xdr:row>
      <xdr:rowOff>50368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66895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58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82518</xdr:rowOff>
    </xdr:from>
    <xdr:to>
      <xdr:col>72</xdr:col>
      <xdr:colOff>38100</xdr:colOff>
      <xdr:row>76</xdr:row>
      <xdr:rowOff>12669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9412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3796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3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131972</xdr:rowOff>
    </xdr:from>
    <xdr:to>
      <xdr:col>67</xdr:col>
      <xdr:colOff>101600</xdr:colOff>
      <xdr:row>76</xdr:row>
      <xdr:rowOff>62122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99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53249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149720</xdr:rowOff>
    </xdr:from>
    <xdr:to>
      <xdr:col>85</xdr:col>
      <xdr:colOff>126364</xdr:colOff>
      <xdr:row>99</xdr:row>
      <xdr:rowOff>31128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8770"/>
          <a:ext cx="1269" cy="15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34955</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31128</xdr:rowOff>
    </xdr:from>
    <xdr:to>
      <xdr:col>86</xdr:col>
      <xdr:colOff>25400</xdr:colOff>
      <xdr:row>99</xdr:row>
      <xdr:rowOff>31128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96397</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149720</xdr:rowOff>
    </xdr:from>
    <xdr:to>
      <xdr:col>86</xdr:col>
      <xdr:colOff>25400</xdr:colOff>
      <xdr:row>89</xdr:row>
      <xdr:rowOff>149720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112637</xdr:rowOff>
    </xdr:from>
    <xdr:to>
      <xdr:col>85</xdr:col>
      <xdr:colOff>127000</xdr:colOff>
      <xdr:row>98</xdr:row>
      <xdr:rowOff>17030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743287"/>
          <a:ext cx="838200" cy="7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84625</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61748</xdr:rowOff>
    </xdr:from>
    <xdr:to>
      <xdr:col>85</xdr:col>
      <xdr:colOff>177800</xdr:colOff>
      <xdr:row>97</xdr:row>
      <xdr:rowOff>163348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17030</xdr:rowOff>
    </xdr:from>
    <xdr:to>
      <xdr:col>81</xdr:col>
      <xdr:colOff>50800</xdr:colOff>
      <xdr:row>98</xdr:row>
      <xdr:rowOff>45810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19130"/>
          <a:ext cx="889000" cy="2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171081</xdr:rowOff>
    </xdr:from>
    <xdr:to>
      <xdr:col>81</xdr:col>
      <xdr:colOff>101600</xdr:colOff>
      <xdr:row>98</xdr:row>
      <xdr:rowOff>101231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0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92358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45810</xdr:rowOff>
    </xdr:from>
    <xdr:to>
      <xdr:col>76</xdr:col>
      <xdr:colOff>114300</xdr:colOff>
      <xdr:row>98</xdr:row>
      <xdr:rowOff>139864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47910"/>
          <a:ext cx="889000" cy="9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46343</xdr:rowOff>
    </xdr:from>
    <xdr:to>
      <xdr:col>76</xdr:col>
      <xdr:colOff>165100</xdr:colOff>
      <xdr:row>97</xdr:row>
      <xdr:rowOff>147943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6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164470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105169</xdr:rowOff>
    </xdr:from>
    <xdr:to>
      <xdr:col>71</xdr:col>
      <xdr:colOff>177800</xdr:colOff>
      <xdr:row>98</xdr:row>
      <xdr:rowOff>139864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564369"/>
          <a:ext cx="889000" cy="37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31381</xdr:rowOff>
    </xdr:from>
    <xdr:to>
      <xdr:col>72</xdr:col>
      <xdr:colOff>38100</xdr:colOff>
      <xdr:row>98</xdr:row>
      <xdr:rowOff>132981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3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149508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15584</xdr:rowOff>
    </xdr:from>
    <xdr:to>
      <xdr:col>67</xdr:col>
      <xdr:colOff>101600</xdr:colOff>
      <xdr:row>98</xdr:row>
      <xdr:rowOff>117184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108311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1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61837</xdr:rowOff>
    </xdr:from>
    <xdr:to>
      <xdr:col>85</xdr:col>
      <xdr:colOff>177800</xdr:colOff>
      <xdr:row>97</xdr:row>
      <xdr:rowOff>163437</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6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40264</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67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137680</xdr:rowOff>
    </xdr:from>
    <xdr:to>
      <xdr:col>81</xdr:col>
      <xdr:colOff>101600</xdr:colOff>
      <xdr:row>98</xdr:row>
      <xdr:rowOff>67830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84357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166460</xdr:rowOff>
    </xdr:from>
    <xdr:to>
      <xdr:col>76</xdr:col>
      <xdr:colOff>165100</xdr:colOff>
      <xdr:row>98</xdr:row>
      <xdr:rowOff>96610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87737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8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89064</xdr:rowOff>
    </xdr:from>
    <xdr:to>
      <xdr:col>72</xdr:col>
      <xdr:colOff>38100</xdr:colOff>
      <xdr:row>99</xdr:row>
      <xdr:rowOff>19214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9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10341</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983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54369</xdr:rowOff>
    </xdr:from>
    <xdr:to>
      <xdr:col>67</xdr:col>
      <xdr:colOff>101600</xdr:colOff>
      <xdr:row>96</xdr:row>
      <xdr:rowOff>155969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5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1046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28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136108</xdr:rowOff>
    </xdr:from>
    <xdr:to>
      <xdr:col>116</xdr:col>
      <xdr:colOff>62864</xdr:colOff>
      <xdr:row>39</xdr:row>
      <xdr:rowOff>98878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451058"/>
          <a:ext cx="1269" cy="1334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82785</xdr:rowOff>
    </xdr:from>
    <xdr:ext cx="469744"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22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136108</xdr:rowOff>
    </xdr:from>
    <xdr:to>
      <xdr:col>116</xdr:col>
      <xdr:colOff>152400</xdr:colOff>
      <xdr:row>31</xdr:row>
      <xdr:rowOff>136108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4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22134</xdr:rowOff>
    </xdr:from>
    <xdr:to>
      <xdr:col>116</xdr:col>
      <xdr:colOff>63500</xdr:colOff>
      <xdr:row>37</xdr:row>
      <xdr:rowOff>122229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5851434"/>
          <a:ext cx="838200" cy="6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41854</xdr:rowOff>
    </xdr:from>
    <xdr:ext cx="378565"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569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63427</xdr:rowOff>
    </xdr:from>
    <xdr:to>
      <xdr:col>116</xdr:col>
      <xdr:colOff>114300</xdr:colOff>
      <xdr:row>38</xdr:row>
      <xdr:rowOff>165027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32258</xdr:rowOff>
    </xdr:from>
    <xdr:to>
      <xdr:col>111</xdr:col>
      <xdr:colOff>177800</xdr:colOff>
      <xdr:row>37</xdr:row>
      <xdr:rowOff>122229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5347208"/>
          <a:ext cx="889000" cy="111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137233</xdr:rowOff>
    </xdr:from>
    <xdr:to>
      <xdr:col>112</xdr:col>
      <xdr:colOff>38100</xdr:colOff>
      <xdr:row>37</xdr:row>
      <xdr:rowOff>67383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83910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32258</xdr:rowOff>
    </xdr:from>
    <xdr:to>
      <xdr:col>107</xdr:col>
      <xdr:colOff>50800</xdr:colOff>
      <xdr:row>35</xdr:row>
      <xdr:rowOff>34544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5347208"/>
          <a:ext cx="889000" cy="68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4481</xdr:rowOff>
    </xdr:from>
    <xdr:to>
      <xdr:col>107</xdr:col>
      <xdr:colOff>101600</xdr:colOff>
      <xdr:row>37</xdr:row>
      <xdr:rowOff>106081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34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97208</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4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92674</xdr:rowOff>
    </xdr:from>
    <xdr:to>
      <xdr:col>102</xdr:col>
      <xdr:colOff>114300</xdr:colOff>
      <xdr:row>35</xdr:row>
      <xdr:rowOff>34544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5921974"/>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48242</xdr:rowOff>
    </xdr:from>
    <xdr:to>
      <xdr:col>102</xdr:col>
      <xdr:colOff>165100</xdr:colOff>
      <xdr:row>37</xdr:row>
      <xdr:rowOff>149842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39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140969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48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152581</xdr:rowOff>
    </xdr:from>
    <xdr:to>
      <xdr:col>98</xdr:col>
      <xdr:colOff>38100</xdr:colOff>
      <xdr:row>37</xdr:row>
      <xdr:rowOff>82731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2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73858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41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142784</xdr:rowOff>
    </xdr:from>
    <xdr:to>
      <xdr:col>116</xdr:col>
      <xdr:colOff>114300</xdr:colOff>
      <xdr:row>34</xdr:row>
      <xdr:rowOff>72934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58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165661</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565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71429</xdr:rowOff>
    </xdr:from>
    <xdr:to>
      <xdr:col>112</xdr:col>
      <xdr:colOff>38100</xdr:colOff>
      <xdr:row>38</xdr:row>
      <xdr:rowOff>1578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150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164155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50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152908</xdr:rowOff>
    </xdr:from>
    <xdr:to>
      <xdr:col>107</xdr:col>
      <xdr:colOff>101600</xdr:colOff>
      <xdr:row>31</xdr:row>
      <xdr:rowOff>83058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529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99585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50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155194</xdr:rowOff>
    </xdr:from>
    <xdr:to>
      <xdr:col>102</xdr:col>
      <xdr:colOff>165100</xdr:colOff>
      <xdr:row>35</xdr:row>
      <xdr:rowOff>85344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59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101871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759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41874</xdr:rowOff>
    </xdr:from>
    <xdr:to>
      <xdr:col>98</xdr:col>
      <xdr:colOff>38100</xdr:colOff>
      <xdr:row>34</xdr:row>
      <xdr:rowOff>143474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587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160001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564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85941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58441"/>
          <a:ext cx="1269" cy="150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32618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3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85941</xdr:rowOff>
    </xdr:from>
    <xdr:to>
      <xdr:col>116</xdr:col>
      <xdr:colOff>152400</xdr:colOff>
      <xdr:row>50</xdr:row>
      <xdr:rowOff>85941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58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103681</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763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80804</xdr:rowOff>
    </xdr:from>
    <xdr:to>
      <xdr:col>116</xdr:col>
      <xdr:colOff>114300</xdr:colOff>
      <xdr:row>59</xdr:row>
      <xdr:rowOff>10954</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69774</xdr:rowOff>
    </xdr:from>
    <xdr:to>
      <xdr:col>112</xdr:col>
      <xdr:colOff>38100</xdr:colOff>
      <xdr:row>58</xdr:row>
      <xdr:rowOff>171374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16451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75184</xdr:rowOff>
    </xdr:from>
    <xdr:to>
      <xdr:col>107</xdr:col>
      <xdr:colOff>101600</xdr:colOff>
      <xdr:row>59</xdr:row>
      <xdr:rowOff>5334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21861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9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59296</xdr:rowOff>
    </xdr:from>
    <xdr:to>
      <xdr:col>102</xdr:col>
      <xdr:colOff>165100</xdr:colOff>
      <xdr:row>58</xdr:row>
      <xdr:rowOff>160896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5973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7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15386</xdr:rowOff>
    </xdr:from>
    <xdr:to>
      <xdr:col>98</xdr:col>
      <xdr:colOff>38100</xdr:colOff>
      <xdr:row>58</xdr:row>
      <xdr:rowOff>116986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133513</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3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18047</xdr:rowOff>
    </xdr:from>
    <xdr:to>
      <xdr:col>116</xdr:col>
      <xdr:colOff>62864</xdr:colOff>
      <xdr:row>79</xdr:row>
      <xdr:rowOff>31572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190997"/>
          <a:ext cx="1269" cy="138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35399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57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31572</xdr:rowOff>
    </xdr:from>
    <xdr:to>
      <xdr:col>116</xdr:col>
      <xdr:colOff>152400</xdr:colOff>
      <xdr:row>79</xdr:row>
      <xdr:rowOff>31572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576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136174</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96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18047</xdr:rowOff>
    </xdr:from>
    <xdr:to>
      <xdr:col>116</xdr:col>
      <xdr:colOff>152400</xdr:colOff>
      <xdr:row>71</xdr:row>
      <xdr:rowOff>18047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19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77750</xdr:rowOff>
    </xdr:from>
    <xdr:to>
      <xdr:col>116</xdr:col>
      <xdr:colOff>63500</xdr:colOff>
      <xdr:row>74</xdr:row>
      <xdr:rowOff>151473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765050"/>
          <a:ext cx="838200" cy="7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46029</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04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67602</xdr:rowOff>
    </xdr:from>
    <xdr:to>
      <xdr:col>116</xdr:col>
      <xdr:colOff>114300</xdr:colOff>
      <xdr:row>75</xdr:row>
      <xdr:rowOff>169202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151473</xdr:rowOff>
    </xdr:from>
    <xdr:to>
      <xdr:col>111</xdr:col>
      <xdr:colOff>177800</xdr:colOff>
      <xdr:row>75</xdr:row>
      <xdr:rowOff>32182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838773"/>
          <a:ext cx="889000" cy="5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136068</xdr:rowOff>
    </xdr:from>
    <xdr:to>
      <xdr:col>112</xdr:col>
      <xdr:colOff>38100</xdr:colOff>
      <xdr:row>76</xdr:row>
      <xdr:rowOff>66218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57345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08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32182</xdr:rowOff>
    </xdr:from>
    <xdr:to>
      <xdr:col>107</xdr:col>
      <xdr:colOff>50800</xdr:colOff>
      <xdr:row>76</xdr:row>
      <xdr:rowOff>30544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890932"/>
          <a:ext cx="889000" cy="16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1956</xdr:rowOff>
    </xdr:from>
    <xdr:to>
      <xdr:col>107</xdr:col>
      <xdr:colOff>101600</xdr:colOff>
      <xdr:row>73</xdr:row>
      <xdr:rowOff>103556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5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120083</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29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122136</xdr:rowOff>
    </xdr:from>
    <xdr:to>
      <xdr:col>102</xdr:col>
      <xdr:colOff>114300</xdr:colOff>
      <xdr:row>76</xdr:row>
      <xdr:rowOff>30544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980886"/>
          <a:ext cx="889000" cy="7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146469</xdr:rowOff>
    </xdr:from>
    <xdr:to>
      <xdr:col>102</xdr:col>
      <xdr:colOff>165100</xdr:colOff>
      <xdr:row>75</xdr:row>
      <xdr:rowOff>76619</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93146</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107988</xdr:rowOff>
    </xdr:from>
    <xdr:to>
      <xdr:col>98</xdr:col>
      <xdr:colOff>38100</xdr:colOff>
      <xdr:row>75</xdr:row>
      <xdr:rowOff>38138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9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54665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26950</xdr:rowOff>
    </xdr:from>
    <xdr:to>
      <xdr:col>116</xdr:col>
      <xdr:colOff>114300</xdr:colOff>
      <xdr:row>74</xdr:row>
      <xdr:rowOff>128550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71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49827</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56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100673</xdr:rowOff>
    </xdr:from>
    <xdr:to>
      <xdr:col>112</xdr:col>
      <xdr:colOff>38100</xdr:colOff>
      <xdr:row>75</xdr:row>
      <xdr:rowOff>30823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7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47350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5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152832</xdr:rowOff>
    </xdr:from>
    <xdr:to>
      <xdr:col>107</xdr:col>
      <xdr:colOff>101600</xdr:colOff>
      <xdr:row>75</xdr:row>
      <xdr:rowOff>82982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84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74109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93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151194</xdr:rowOff>
    </xdr:from>
    <xdr:to>
      <xdr:col>102</xdr:col>
      <xdr:colOff>165100</xdr:colOff>
      <xdr:row>76</xdr:row>
      <xdr:rowOff>81344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0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72471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0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71336</xdr:rowOff>
    </xdr:from>
    <xdr:to>
      <xdr:col>98</xdr:col>
      <xdr:colOff>38100</xdr:colOff>
      <xdr:row>76</xdr:row>
      <xdr:rowOff>1485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30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164062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444,263</a:t>
          </a:r>
          <a:r>
            <a:rPr kumimoji="1" lang="ja-JP" altLang="en-US" sz="1100">
              <a:latin typeface="ＭＳ Ｐゴシック" panose="020B0600070205080204" pitchFamily="50" charset="-128"/>
              <a:ea typeface="ＭＳ Ｐゴシック" panose="020B0600070205080204" pitchFamily="50" charset="-128"/>
            </a:rPr>
            <a:t>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主な構成項目である扶助費は、住民一人当たり</a:t>
          </a:r>
          <a:r>
            <a:rPr kumimoji="1" lang="en-US" altLang="ja-JP" sz="1100">
              <a:latin typeface="ＭＳ Ｐゴシック" panose="020B0600070205080204" pitchFamily="50" charset="-128"/>
              <a:ea typeface="ＭＳ Ｐゴシック" panose="020B0600070205080204" pitchFamily="50" charset="-128"/>
            </a:rPr>
            <a:t>137,060</a:t>
          </a:r>
          <a:r>
            <a:rPr kumimoji="1" lang="ja-JP" altLang="en-US" sz="1100">
              <a:latin typeface="ＭＳ Ｐゴシック" panose="020B0600070205080204" pitchFamily="50" charset="-128"/>
              <a:ea typeface="ＭＳ Ｐゴシック" panose="020B0600070205080204" pitchFamily="50" charset="-128"/>
            </a:rPr>
            <a:t>円となっており、類似団体内では最も高い状況であった令和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と比較すると大きく改善している。ただし、保育関連や障害福祉の分野で経費が年々膨らんでおり、今後も扶助費の増加傾向は続くものと見込まれる。そのため、他団体の動向も鑑みながら適切に施策を実施し、扶助費の増加を抑制する必要が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物件費については、類似団体内平均値と同水準で推移していたが、令和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年度では住民一人当たり</a:t>
          </a:r>
          <a:r>
            <a:rPr kumimoji="1" lang="en-US" altLang="ja-JP" sz="1100">
              <a:latin typeface="ＭＳ Ｐゴシック" panose="020B0600070205080204" pitchFamily="50" charset="-128"/>
              <a:ea typeface="ＭＳ Ｐゴシック" panose="020B0600070205080204" pitchFamily="50" charset="-128"/>
            </a:rPr>
            <a:t>73,118</a:t>
          </a:r>
          <a:r>
            <a:rPr kumimoji="1" lang="ja-JP" altLang="en-US" sz="1100">
              <a:latin typeface="ＭＳ Ｐゴシック" panose="020B0600070205080204" pitchFamily="50" charset="-128"/>
              <a:ea typeface="ＭＳ Ｐゴシック" panose="020B0600070205080204" pitchFamily="50" charset="-128"/>
            </a:rPr>
            <a:t>円となり増加傾向が続いている。これは、行財政改革による職員数の削減等の結果、指定管理者制度の導入や窓口業務など各種業務の委託化を進めてきたことや、近年のふるさと納税寄付金の増加に伴う事務費の増加も要因として挙げられる。今後も事務事業のアウトソーシングを推進する上で、これまでより高い水準で推移することが見込まれる。</a:t>
          </a:r>
        </a:p>
        <a:p>
          <a:r>
            <a:rPr kumimoji="1" lang="ja-JP" altLang="en-US" sz="1100">
              <a:latin typeface="ＭＳ Ｐゴシック" panose="020B0600070205080204" pitchFamily="50" charset="-128"/>
              <a:ea typeface="ＭＳ Ｐゴシック" panose="020B0600070205080204" pitchFamily="50" charset="-128"/>
            </a:rPr>
            <a:t>　人件費については、行財政改革による職員数の削減等の結果、類似団体平均を下回る水準で推移してきている。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投資及び出資金については、令和元年度と同じく</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年後利率見直し時の一括償還で下水道事業会計への出資金が増加したため、住民一人当たりコストが一時的に上昇したものである。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大阪府大東市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118,326
115,602
18.27
54,005,151
52,567,840
1,428,347
25,770,953
33,737,503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39</xdr:row>
      <xdr:rowOff>24943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19192"/>
          <a:ext cx="1270" cy="149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28770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24943</xdr:rowOff>
    </xdr:from>
    <xdr:to>
      <xdr:col>24</xdr:col>
      <xdr:colOff>152400</xdr:colOff>
      <xdr:row>39</xdr:row>
      <xdr:rowOff>24943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1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95352</xdr:rowOff>
    </xdr:from>
    <xdr:to>
      <xdr:col>24</xdr:col>
      <xdr:colOff>63500</xdr:colOff>
      <xdr:row>36</xdr:row>
      <xdr:rowOff>5283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96102"/>
          <a:ext cx="8382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63212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63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84785</xdr:rowOff>
    </xdr:from>
    <xdr:to>
      <xdr:col>24</xdr:col>
      <xdr:colOff>114300</xdr:colOff>
      <xdr:row>36</xdr:row>
      <xdr:rowOff>14935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8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68834</xdr:rowOff>
    </xdr:from>
    <xdr:to>
      <xdr:col>19</xdr:col>
      <xdr:colOff>177800</xdr:colOff>
      <xdr:row>36</xdr:row>
      <xdr:rowOff>5283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69584"/>
          <a:ext cx="8890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66954</xdr:rowOff>
    </xdr:from>
    <xdr:to>
      <xdr:col>20</xdr:col>
      <xdr:colOff>38100</xdr:colOff>
      <xdr:row>36</xdr:row>
      <xdr:rowOff>168554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2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159681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3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51460</xdr:rowOff>
    </xdr:from>
    <xdr:to>
      <xdr:col>15</xdr:col>
      <xdr:colOff>50800</xdr:colOff>
      <xdr:row>35</xdr:row>
      <xdr:rowOff>68834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5221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157937</xdr:rowOff>
    </xdr:from>
    <xdr:to>
      <xdr:col>15</xdr:col>
      <xdr:colOff>101600</xdr:colOff>
      <xdr:row>36</xdr:row>
      <xdr:rowOff>88087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5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79214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5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51460</xdr:rowOff>
    </xdr:from>
    <xdr:to>
      <xdr:col>10</xdr:col>
      <xdr:colOff>114300</xdr:colOff>
      <xdr:row>35</xdr:row>
      <xdr:rowOff>55118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52210"/>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29464</xdr:rowOff>
    </xdr:from>
    <xdr:to>
      <xdr:col>10</xdr:col>
      <xdr:colOff>165100</xdr:colOff>
      <xdr:row>36</xdr:row>
      <xdr:rowOff>131064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122191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7519</xdr:rowOff>
    </xdr:from>
    <xdr:to>
      <xdr:col>6</xdr:col>
      <xdr:colOff>38100</xdr:colOff>
      <xdr:row>36</xdr:row>
      <xdr:rowOff>109119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100246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7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44552</xdr:rowOff>
    </xdr:from>
    <xdr:to>
      <xdr:col>24</xdr:col>
      <xdr:colOff>114300</xdr:colOff>
      <xdr:row>35</xdr:row>
      <xdr:rowOff>146152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67429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125933</xdr:rowOff>
    </xdr:from>
    <xdr:to>
      <xdr:col>20</xdr:col>
      <xdr:colOff>38100</xdr:colOff>
      <xdr:row>36</xdr:row>
      <xdr:rowOff>56083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2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72610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18034</xdr:rowOff>
    </xdr:from>
    <xdr:to>
      <xdr:col>15</xdr:col>
      <xdr:colOff>101600</xdr:colOff>
      <xdr:row>35</xdr:row>
      <xdr:rowOff>119634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136161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660</xdr:rowOff>
    </xdr:from>
    <xdr:to>
      <xdr:col>10</xdr:col>
      <xdr:colOff>165100</xdr:colOff>
      <xdr:row>35</xdr:row>
      <xdr:rowOff>102260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118787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4318</xdr:rowOff>
    </xdr:from>
    <xdr:to>
      <xdr:col>6</xdr:col>
      <xdr:colOff>38100</xdr:colOff>
      <xdr:row>35</xdr:row>
      <xdr:rowOff>105918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122445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8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71801</xdr:rowOff>
    </xdr:from>
    <xdr:to>
      <xdr:col>24</xdr:col>
      <xdr:colOff>62865</xdr:colOff>
      <xdr:row>57</xdr:row>
      <xdr:rowOff>151285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87201"/>
          <a:ext cx="1270" cy="936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155112</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151285</xdr:rowOff>
    </xdr:from>
    <xdr:to>
      <xdr:col>24</xdr:col>
      <xdr:colOff>152400</xdr:colOff>
      <xdr:row>57</xdr:row>
      <xdr:rowOff>151285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18478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6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71801</xdr:rowOff>
    </xdr:from>
    <xdr:to>
      <xdr:col>24</xdr:col>
      <xdr:colOff>152400</xdr:colOff>
      <xdr:row>52</xdr:row>
      <xdr:rowOff>71801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87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105401</xdr:rowOff>
    </xdr:from>
    <xdr:to>
      <xdr:col>24</xdr:col>
      <xdr:colOff>63500</xdr:colOff>
      <xdr:row>57</xdr:row>
      <xdr:rowOff>82605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363701"/>
          <a:ext cx="838200" cy="4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9442</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610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158015</xdr:rowOff>
    </xdr:from>
    <xdr:to>
      <xdr:col>24</xdr:col>
      <xdr:colOff>114300</xdr:colOff>
      <xdr:row>57</xdr:row>
      <xdr:rowOff>88165</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105401</xdr:rowOff>
    </xdr:from>
    <xdr:to>
      <xdr:col>19</xdr:col>
      <xdr:colOff>177800</xdr:colOff>
      <xdr:row>57</xdr:row>
      <xdr:rowOff>56910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363701"/>
          <a:ext cx="889000" cy="46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72665</xdr:rowOff>
    </xdr:from>
    <xdr:to>
      <xdr:col>20</xdr:col>
      <xdr:colOff>38100</xdr:colOff>
      <xdr:row>55</xdr:row>
      <xdr:rowOff>2815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33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165392</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42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56910</xdr:rowOff>
    </xdr:from>
    <xdr:to>
      <xdr:col>15</xdr:col>
      <xdr:colOff>50800</xdr:colOff>
      <xdr:row>57</xdr:row>
      <xdr:rowOff>136865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29560"/>
          <a:ext cx="889000" cy="7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161316</xdr:rowOff>
    </xdr:from>
    <xdr:to>
      <xdr:col>15</xdr:col>
      <xdr:colOff>101600</xdr:colOff>
      <xdr:row>57</xdr:row>
      <xdr:rowOff>91466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107993</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136865</xdr:rowOff>
    </xdr:from>
    <xdr:to>
      <xdr:col>10</xdr:col>
      <xdr:colOff>114300</xdr:colOff>
      <xdr:row>57</xdr:row>
      <xdr:rowOff>142036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0951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63100</xdr:rowOff>
    </xdr:from>
    <xdr:to>
      <xdr:col>10</xdr:col>
      <xdr:colOff>165100</xdr:colOff>
      <xdr:row>57</xdr:row>
      <xdr:rowOff>164700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9777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61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48355</xdr:rowOff>
    </xdr:from>
    <xdr:to>
      <xdr:col>6</xdr:col>
      <xdr:colOff>38100</xdr:colOff>
      <xdr:row>57</xdr:row>
      <xdr:rowOff>149955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166482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31805</xdr:rowOff>
    </xdr:from>
    <xdr:to>
      <xdr:col>24</xdr:col>
      <xdr:colOff>114300</xdr:colOff>
      <xdr:row>57</xdr:row>
      <xdr:rowOff>133405</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8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136442</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73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54601</xdr:rowOff>
    </xdr:from>
    <xdr:to>
      <xdr:col>20</xdr:col>
      <xdr:colOff>38100</xdr:colOff>
      <xdr:row>54</xdr:row>
      <xdr:rowOff>156201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31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1278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908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6110</xdr:rowOff>
    </xdr:from>
    <xdr:to>
      <xdr:col>15</xdr:col>
      <xdr:colOff>101600</xdr:colOff>
      <xdr:row>57</xdr:row>
      <xdr:rowOff>107710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7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98837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86065</xdr:rowOff>
    </xdr:from>
    <xdr:to>
      <xdr:col>10</xdr:col>
      <xdr:colOff>165100</xdr:colOff>
      <xdr:row>58</xdr:row>
      <xdr:rowOff>16215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7342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91236</xdr:rowOff>
    </xdr:from>
    <xdr:to>
      <xdr:col>6</xdr:col>
      <xdr:colOff>38100</xdr:colOff>
      <xdr:row>58</xdr:row>
      <xdr:rowOff>21386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51552</xdr:rowOff>
    </xdr:from>
    <xdr:to>
      <xdr:col>24</xdr:col>
      <xdr:colOff>62865</xdr:colOff>
      <xdr:row>78</xdr:row>
      <xdr:rowOff>10516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24502"/>
          <a:ext cx="1270" cy="1159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14343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10516</xdr:rowOff>
    </xdr:from>
    <xdr:to>
      <xdr:col>24</xdr:col>
      <xdr:colOff>152400</xdr:colOff>
      <xdr:row>78</xdr:row>
      <xdr:rowOff>10516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169679</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9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51552</xdr:rowOff>
    </xdr:from>
    <xdr:to>
      <xdr:col>24</xdr:col>
      <xdr:colOff>152400</xdr:colOff>
      <xdr:row>71</xdr:row>
      <xdr:rowOff>51552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2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102007</xdr:rowOff>
    </xdr:from>
    <xdr:to>
      <xdr:col>24</xdr:col>
      <xdr:colOff>63500</xdr:colOff>
      <xdr:row>76</xdr:row>
      <xdr:rowOff>134409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960757"/>
          <a:ext cx="838200" cy="20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55074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3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76647</xdr:rowOff>
    </xdr:from>
    <xdr:to>
      <xdr:col>24</xdr:col>
      <xdr:colOff>114300</xdr:colOff>
      <xdr:row>76</xdr:row>
      <xdr:rowOff>6796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53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134409</xdr:rowOff>
    </xdr:from>
    <xdr:to>
      <xdr:col>19</xdr:col>
      <xdr:colOff>177800</xdr:colOff>
      <xdr:row>77</xdr:row>
      <xdr:rowOff>25811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64609"/>
          <a:ext cx="889000" cy="6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92976</xdr:rowOff>
    </xdr:from>
    <xdr:to>
      <xdr:col>20</xdr:col>
      <xdr:colOff>38100</xdr:colOff>
      <xdr:row>78</xdr:row>
      <xdr:rowOff>23126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9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14253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87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25811</xdr:rowOff>
    </xdr:from>
    <xdr:to>
      <xdr:col>15</xdr:col>
      <xdr:colOff>50800</xdr:colOff>
      <xdr:row>77</xdr:row>
      <xdr:rowOff>74823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27461"/>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125868</xdr:rowOff>
    </xdr:from>
    <xdr:to>
      <xdr:col>15</xdr:col>
      <xdr:colOff>101600</xdr:colOff>
      <xdr:row>78</xdr:row>
      <xdr:rowOff>56018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32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47145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42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44295</xdr:rowOff>
    </xdr:from>
    <xdr:to>
      <xdr:col>10</xdr:col>
      <xdr:colOff>114300</xdr:colOff>
      <xdr:row>77</xdr:row>
      <xdr:rowOff>74823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45945"/>
          <a:ext cx="889000" cy="3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6989</xdr:rowOff>
    </xdr:from>
    <xdr:to>
      <xdr:col>10</xdr:col>
      <xdr:colOff>165100</xdr:colOff>
      <xdr:row>78</xdr:row>
      <xdr:rowOff>108589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8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99716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5690</xdr:rowOff>
    </xdr:from>
    <xdr:to>
      <xdr:col>6</xdr:col>
      <xdr:colOff>38100</xdr:colOff>
      <xdr:row>78</xdr:row>
      <xdr:rowOff>107290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98417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7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51207</xdr:rowOff>
    </xdr:from>
    <xdr:to>
      <xdr:col>24</xdr:col>
      <xdr:colOff>114300</xdr:colOff>
      <xdr:row>75</xdr:row>
      <xdr:rowOff>152806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099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74084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83609</xdr:rowOff>
    </xdr:from>
    <xdr:to>
      <xdr:col>20</xdr:col>
      <xdr:colOff>38100</xdr:colOff>
      <xdr:row>77</xdr:row>
      <xdr:rowOff>13759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1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30287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8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146461</xdr:rowOff>
    </xdr:from>
    <xdr:to>
      <xdr:col>15</xdr:col>
      <xdr:colOff>101600</xdr:colOff>
      <xdr:row>77</xdr:row>
      <xdr:rowOff>76611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93139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95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24023</xdr:rowOff>
    </xdr:from>
    <xdr:to>
      <xdr:col>10</xdr:col>
      <xdr:colOff>165100</xdr:colOff>
      <xdr:row>77</xdr:row>
      <xdr:rowOff>125623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2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142150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0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164945</xdr:rowOff>
    </xdr:from>
    <xdr:to>
      <xdr:col>6</xdr:col>
      <xdr:colOff>38100</xdr:colOff>
      <xdr:row>77</xdr:row>
      <xdr:rowOff>95095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111623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7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32372</xdr:rowOff>
    </xdr:from>
    <xdr:to>
      <xdr:col>24</xdr:col>
      <xdr:colOff>62865</xdr:colOff>
      <xdr:row>98</xdr:row>
      <xdr:rowOff>46134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462872"/>
          <a:ext cx="1270" cy="138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49961</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46134</xdr:rowOff>
    </xdr:from>
    <xdr:to>
      <xdr:col>24</xdr:col>
      <xdr:colOff>152400</xdr:colOff>
      <xdr:row>98</xdr:row>
      <xdr:rowOff>46134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150499</xdr:rowOff>
    </xdr:from>
    <xdr:ext cx="534377"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23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32372</xdr:rowOff>
    </xdr:from>
    <xdr:to>
      <xdr:col>24</xdr:col>
      <xdr:colOff>152400</xdr:colOff>
      <xdr:row>90</xdr:row>
      <xdr:rowOff>32372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46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13993</xdr:rowOff>
    </xdr:from>
    <xdr:to>
      <xdr:col>24</xdr:col>
      <xdr:colOff>63500</xdr:colOff>
      <xdr:row>97</xdr:row>
      <xdr:rowOff>114120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644643"/>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142730</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59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119853</xdr:rowOff>
    </xdr:from>
    <xdr:to>
      <xdr:col>24</xdr:col>
      <xdr:colOff>114300</xdr:colOff>
      <xdr:row>96</xdr:row>
      <xdr:rowOff>50003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114120</xdr:rowOff>
    </xdr:from>
    <xdr:to>
      <xdr:col>19</xdr:col>
      <xdr:colOff>177800</xdr:colOff>
      <xdr:row>98</xdr:row>
      <xdr:rowOff>60034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908300" y="16744770"/>
          <a:ext cx="889000" cy="11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53649</xdr:rowOff>
    </xdr:from>
    <xdr:to>
      <xdr:col>20</xdr:col>
      <xdr:colOff>38100</xdr:colOff>
      <xdr:row>96</xdr:row>
      <xdr:rowOff>155249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326</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60034</xdr:rowOff>
    </xdr:from>
    <xdr:to>
      <xdr:col>15</xdr:col>
      <xdr:colOff>50800</xdr:colOff>
      <xdr:row>98</xdr:row>
      <xdr:rowOff>73885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862134"/>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87506</xdr:rowOff>
    </xdr:from>
    <xdr:to>
      <xdr:col>15</xdr:col>
      <xdr:colOff>101600</xdr:colOff>
      <xdr:row>97</xdr:row>
      <xdr:rowOff>17656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34183</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2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73885</xdr:rowOff>
    </xdr:from>
    <xdr:to>
      <xdr:col>10</xdr:col>
      <xdr:colOff>114300</xdr:colOff>
      <xdr:row>98</xdr:row>
      <xdr:rowOff>78961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1130300" y="16875985"/>
          <a:ext cx="889000" cy="5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77608</xdr:rowOff>
    </xdr:from>
    <xdr:to>
      <xdr:col>10</xdr:col>
      <xdr:colOff>165100</xdr:colOff>
      <xdr:row>97</xdr:row>
      <xdr:rowOff>7758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24285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1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135145</xdr:rowOff>
    </xdr:from>
    <xdr:to>
      <xdr:col>6</xdr:col>
      <xdr:colOff>38100</xdr:colOff>
      <xdr:row>96</xdr:row>
      <xdr:rowOff>65295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42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81822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1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134643</xdr:rowOff>
    </xdr:from>
    <xdr:to>
      <xdr:col>24</xdr:col>
      <xdr:colOff>114300</xdr:colOff>
      <xdr:row>97</xdr:row>
      <xdr:rowOff>64793</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5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113070</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5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63320</xdr:rowOff>
    </xdr:from>
    <xdr:to>
      <xdr:col>20</xdr:col>
      <xdr:colOff>38100</xdr:colOff>
      <xdr:row>97</xdr:row>
      <xdr:rowOff>164920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6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156047</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7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9234</xdr:rowOff>
    </xdr:from>
    <xdr:to>
      <xdr:col>15</xdr:col>
      <xdr:colOff>101600</xdr:colOff>
      <xdr:row>98</xdr:row>
      <xdr:rowOff>110834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101961</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90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23085</xdr:rowOff>
    </xdr:from>
    <xdr:to>
      <xdr:col>10</xdr:col>
      <xdr:colOff>165100</xdr:colOff>
      <xdr:row>98</xdr:row>
      <xdr:rowOff>124685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8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115812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91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28161</xdr:rowOff>
    </xdr:from>
    <xdr:to>
      <xdr:col>6</xdr:col>
      <xdr:colOff>38100</xdr:colOff>
      <xdr:row>98</xdr:row>
      <xdr:rowOff>129761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83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120888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92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25400</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168900"/>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143527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49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25400</xdr:rowOff>
    </xdr:from>
    <xdr:to>
      <xdr:col>55</xdr:col>
      <xdr:colOff>88900</xdr:colOff>
      <xdr:row>30</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16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106782</xdr:rowOff>
    </xdr:from>
    <xdr:to>
      <xdr:col>55</xdr:col>
      <xdr:colOff>0</xdr:colOff>
      <xdr:row>38</xdr:row>
      <xdr:rowOff>108153</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621882"/>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104462</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1052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81585</xdr:rowOff>
    </xdr:from>
    <xdr:to>
      <xdr:col>55</xdr:col>
      <xdr:colOff>50800</xdr:colOff>
      <xdr:row>37</xdr:row>
      <xdr:rowOff>11735</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108153</xdr:rowOff>
    </xdr:from>
    <xdr:to>
      <xdr:col>50</xdr:col>
      <xdr:colOff>114300</xdr:colOff>
      <xdr:row>38</xdr:row>
      <xdr:rowOff>108153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232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124104</xdr:rowOff>
    </xdr:from>
    <xdr:to>
      <xdr:col>50</xdr:col>
      <xdr:colOff>165100</xdr:colOff>
      <xdr:row>33</xdr:row>
      <xdr:rowOff>54254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5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70781</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04428" y="53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108153</xdr:rowOff>
    </xdr:from>
    <xdr:to>
      <xdr:col>45</xdr:col>
      <xdr:colOff>177800</xdr:colOff>
      <xdr:row>38</xdr:row>
      <xdr:rowOff>108610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7861300" y="662325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32207</xdr:rowOff>
    </xdr:from>
    <xdr:to>
      <xdr:col>46</xdr:col>
      <xdr:colOff>38100</xdr:colOff>
      <xdr:row>32</xdr:row>
      <xdr:rowOff>133807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51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150334</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293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82093</xdr:rowOff>
    </xdr:from>
    <xdr:to>
      <xdr:col>41</xdr:col>
      <xdr:colOff>50800</xdr:colOff>
      <xdr:row>38</xdr:row>
      <xdr:rowOff>108610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59719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34493</xdr:rowOff>
    </xdr:from>
    <xdr:to>
      <xdr:col>41</xdr:col>
      <xdr:colOff>101600</xdr:colOff>
      <xdr:row>32</xdr:row>
      <xdr:rowOff>136093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52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152620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296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81128</xdr:rowOff>
    </xdr:from>
    <xdr:to>
      <xdr:col>36</xdr:col>
      <xdr:colOff>165100</xdr:colOff>
      <xdr:row>33</xdr:row>
      <xdr:rowOff>11278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56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27805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3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55982</xdr:rowOff>
    </xdr:from>
    <xdr:to>
      <xdr:col>55</xdr:col>
      <xdr:colOff>50800</xdr:colOff>
      <xdr:row>38</xdr:row>
      <xdr:rowOff>157582</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5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142359</xdr:rowOff>
    </xdr:from>
    <xdr:ext cx="313932"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486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57353</xdr:rowOff>
    </xdr:from>
    <xdr:to>
      <xdr:col>50</xdr:col>
      <xdr:colOff>165100</xdr:colOff>
      <xdr:row>38</xdr:row>
      <xdr:rowOff>158953</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150080</xdr:rowOff>
    </xdr:from>
    <xdr:ext cx="313932"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82333" y="66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57353</xdr:rowOff>
    </xdr:from>
    <xdr:to>
      <xdr:col>46</xdr:col>
      <xdr:colOff>38100</xdr:colOff>
      <xdr:row>38</xdr:row>
      <xdr:rowOff>158953</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150080</xdr:rowOff>
    </xdr:from>
    <xdr:ext cx="313932"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93333" y="66651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57810</xdr:rowOff>
    </xdr:from>
    <xdr:to>
      <xdr:col>41</xdr:col>
      <xdr:colOff>101600</xdr:colOff>
      <xdr:row>38</xdr:row>
      <xdr:rowOff>159410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150537</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04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5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168458</xdr:rowOff>
    </xdr:from>
    <xdr:to>
      <xdr:col>54</xdr:col>
      <xdr:colOff>189865</xdr:colOff>
      <xdr:row>58</xdr:row>
      <xdr:rowOff>137963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740958"/>
          <a:ext cx="1270" cy="134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141790</xdr:rowOff>
    </xdr:from>
    <xdr:ext cx="313932"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1008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137963</xdr:rowOff>
    </xdr:from>
    <xdr:to>
      <xdr:col>55</xdr:col>
      <xdr:colOff>88900</xdr:colOff>
      <xdr:row>58</xdr:row>
      <xdr:rowOff>137963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100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115135</xdr:rowOff>
    </xdr:from>
    <xdr:ext cx="534377"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5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168458</xdr:rowOff>
    </xdr:from>
    <xdr:to>
      <xdr:col>55</xdr:col>
      <xdr:colOff>88900</xdr:colOff>
      <xdr:row>50</xdr:row>
      <xdr:rowOff>168458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74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114966</xdr:rowOff>
    </xdr:from>
    <xdr:to>
      <xdr:col>55</xdr:col>
      <xdr:colOff>0</xdr:colOff>
      <xdr:row>58</xdr:row>
      <xdr:rowOff>121092</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9639300" y="10059066"/>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89695</xdr:rowOff>
    </xdr:from>
    <xdr:ext cx="469744"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908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66818</xdr:rowOff>
    </xdr:from>
    <xdr:to>
      <xdr:col>55</xdr:col>
      <xdr:colOff>50800</xdr:colOff>
      <xdr:row>57</xdr:row>
      <xdr:rowOff>168418</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121092</xdr:rowOff>
    </xdr:from>
    <xdr:to>
      <xdr:col>50</xdr:col>
      <xdr:colOff>114300</xdr:colOff>
      <xdr:row>58</xdr:row>
      <xdr:rowOff>125299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10065192"/>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73401</xdr:rowOff>
    </xdr:from>
    <xdr:to>
      <xdr:col>50</xdr:col>
      <xdr:colOff>165100</xdr:colOff>
      <xdr:row>57</xdr:row>
      <xdr:rowOff>3551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20078</xdr:rowOff>
    </xdr:from>
    <xdr:ext cx="469744"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404428" y="944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125299</xdr:rowOff>
    </xdr:from>
    <xdr:to>
      <xdr:col>45</xdr:col>
      <xdr:colOff>177800</xdr:colOff>
      <xdr:row>58</xdr:row>
      <xdr:rowOff>127676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7861300" y="10069399"/>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136723</xdr:rowOff>
    </xdr:from>
    <xdr:to>
      <xdr:col>46</xdr:col>
      <xdr:colOff>38100</xdr:colOff>
      <xdr:row>56</xdr:row>
      <xdr:rowOff>66873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83400</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3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127081</xdr:rowOff>
    </xdr:from>
    <xdr:to>
      <xdr:col>41</xdr:col>
      <xdr:colOff>50800</xdr:colOff>
      <xdr:row>58</xdr:row>
      <xdr:rowOff>127676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972300" y="1007118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89998</xdr:rowOff>
    </xdr:from>
    <xdr:to>
      <xdr:col>41</xdr:col>
      <xdr:colOff>101600</xdr:colOff>
      <xdr:row>57</xdr:row>
      <xdr:rowOff>20148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36675</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626428" y="946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75504</xdr:rowOff>
    </xdr:from>
    <xdr:to>
      <xdr:col>36</xdr:col>
      <xdr:colOff>165100</xdr:colOff>
      <xdr:row>57</xdr:row>
      <xdr:rowOff>5654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67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22181</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37428" y="945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64166</xdr:rowOff>
    </xdr:from>
    <xdr:to>
      <xdr:col>55</xdr:col>
      <xdr:colOff>50800</xdr:colOff>
      <xdr:row>58</xdr:row>
      <xdr:rowOff>165766</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1000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150543</xdr:rowOff>
    </xdr:from>
    <xdr:ext cx="378565"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923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70292</xdr:rowOff>
    </xdr:from>
    <xdr:to>
      <xdr:col>50</xdr:col>
      <xdr:colOff>165100</xdr:colOff>
      <xdr:row>59</xdr:row>
      <xdr:rowOff>442</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10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163019</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50017" y="1010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74499</xdr:rowOff>
    </xdr:from>
    <xdr:to>
      <xdr:col>46</xdr:col>
      <xdr:colOff>38100</xdr:colOff>
      <xdr:row>59</xdr:row>
      <xdr:rowOff>4649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1001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167226</xdr:rowOff>
    </xdr:from>
    <xdr:ext cx="378565"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61017" y="10111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76876</xdr:rowOff>
    </xdr:from>
    <xdr:to>
      <xdr:col>41</xdr:col>
      <xdr:colOff>101600</xdr:colOff>
      <xdr:row>59</xdr:row>
      <xdr:rowOff>7026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100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169603</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2017" y="10113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76281</xdr:rowOff>
    </xdr:from>
    <xdr:to>
      <xdr:col>36</xdr:col>
      <xdr:colOff>165100</xdr:colOff>
      <xdr:row>59</xdr:row>
      <xdr:rowOff>6431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1002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169008</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3017" y="1011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17252</xdr:rowOff>
    </xdr:from>
    <xdr:to>
      <xdr:col>54</xdr:col>
      <xdr:colOff>189865</xdr:colOff>
      <xdr:row>79</xdr:row>
      <xdr:rowOff>84885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90202"/>
          <a:ext cx="1270" cy="1439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88712</xdr:rowOff>
    </xdr:from>
    <xdr:ext cx="378565"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633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84885</xdr:rowOff>
    </xdr:from>
    <xdr:to>
      <xdr:col>55</xdr:col>
      <xdr:colOff>88900</xdr:colOff>
      <xdr:row>79</xdr:row>
      <xdr:rowOff>84885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6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135379</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9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17252</xdr:rowOff>
    </xdr:from>
    <xdr:to>
      <xdr:col>55</xdr:col>
      <xdr:colOff>88900</xdr:colOff>
      <xdr:row>71</xdr:row>
      <xdr:rowOff>17252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9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114897</xdr:rowOff>
    </xdr:from>
    <xdr:to>
      <xdr:col>55</xdr:col>
      <xdr:colOff>0</xdr:colOff>
      <xdr:row>79</xdr:row>
      <xdr:rowOff>16142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487997"/>
          <a:ext cx="8382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31799</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233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8922</xdr:rowOff>
    </xdr:from>
    <xdr:to>
      <xdr:col>55</xdr:col>
      <xdr:colOff>50800</xdr:colOff>
      <xdr:row>78</xdr:row>
      <xdr:rowOff>110522</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16142</xdr:rowOff>
    </xdr:from>
    <xdr:to>
      <xdr:col>50</xdr:col>
      <xdr:colOff>114300</xdr:colOff>
      <xdr:row>79</xdr:row>
      <xdr:rowOff>70402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8750300" y="13560692"/>
          <a:ext cx="889000" cy="5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154591</xdr:rowOff>
    </xdr:from>
    <xdr:to>
      <xdr:col>50</xdr:col>
      <xdr:colOff>165100</xdr:colOff>
      <xdr:row>78</xdr:row>
      <xdr:rowOff>84741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101268</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31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70402</xdr:rowOff>
    </xdr:from>
    <xdr:to>
      <xdr:col>45</xdr:col>
      <xdr:colOff>177800</xdr:colOff>
      <xdr:row>79</xdr:row>
      <xdr:rowOff>84869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614952"/>
          <a:ext cx="889000" cy="1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43703</xdr:rowOff>
    </xdr:from>
    <xdr:to>
      <xdr:col>46</xdr:col>
      <xdr:colOff>38100</xdr:colOff>
      <xdr:row>78</xdr:row>
      <xdr:rowOff>145303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4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161830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19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78908</xdr:rowOff>
    </xdr:from>
    <xdr:to>
      <xdr:col>41</xdr:col>
      <xdr:colOff>50800</xdr:colOff>
      <xdr:row>79</xdr:row>
      <xdr:rowOff>84869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623458"/>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52716</xdr:rowOff>
    </xdr:from>
    <xdr:to>
      <xdr:col>41</xdr:col>
      <xdr:colOff>101600</xdr:colOff>
      <xdr:row>78</xdr:row>
      <xdr:rowOff>154316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42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170843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20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46968</xdr:rowOff>
    </xdr:from>
    <xdr:to>
      <xdr:col>36</xdr:col>
      <xdr:colOff>165100</xdr:colOff>
      <xdr:row>78</xdr:row>
      <xdr:rowOff>148568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42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165095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319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64097</xdr:rowOff>
    </xdr:from>
    <xdr:to>
      <xdr:col>55</xdr:col>
      <xdr:colOff>50800</xdr:colOff>
      <xdr:row>78</xdr:row>
      <xdr:rowOff>165697</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4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42524</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415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136792</xdr:rowOff>
    </xdr:from>
    <xdr:to>
      <xdr:col>50</xdr:col>
      <xdr:colOff>165100</xdr:colOff>
      <xdr:row>79</xdr:row>
      <xdr:rowOff>66942</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5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58069</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6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19602</xdr:rowOff>
    </xdr:from>
    <xdr:to>
      <xdr:col>46</xdr:col>
      <xdr:colOff>38100</xdr:colOff>
      <xdr:row>79</xdr:row>
      <xdr:rowOff>121202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56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112329</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65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34069</xdr:rowOff>
    </xdr:from>
    <xdr:to>
      <xdr:col>41</xdr:col>
      <xdr:colOff>101600</xdr:colOff>
      <xdr:row>79</xdr:row>
      <xdr:rowOff>135669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57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126796</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2017" y="13671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28108</xdr:rowOff>
    </xdr:from>
    <xdr:to>
      <xdr:col>36</xdr:col>
      <xdr:colOff>165100</xdr:colOff>
      <xdr:row>79</xdr:row>
      <xdr:rowOff>129708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120835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665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96662</xdr:rowOff>
    </xdr:from>
    <xdr:to>
      <xdr:col>54</xdr:col>
      <xdr:colOff>189865</xdr:colOff>
      <xdr:row>98</xdr:row>
      <xdr:rowOff>87655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98612"/>
          <a:ext cx="1270" cy="119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91482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87655</xdr:rowOff>
    </xdr:from>
    <xdr:to>
      <xdr:col>55</xdr:col>
      <xdr:colOff>88900</xdr:colOff>
      <xdr:row>98</xdr:row>
      <xdr:rowOff>87655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43339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7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96662</xdr:rowOff>
    </xdr:from>
    <xdr:to>
      <xdr:col>55</xdr:col>
      <xdr:colOff>88900</xdr:colOff>
      <xdr:row>91</xdr:row>
      <xdr:rowOff>96662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9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124391</xdr:rowOff>
    </xdr:from>
    <xdr:to>
      <xdr:col>55</xdr:col>
      <xdr:colOff>0</xdr:colOff>
      <xdr:row>96</xdr:row>
      <xdr:rowOff>164427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583591"/>
          <a:ext cx="838200" cy="4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10467</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41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32040</xdr:rowOff>
    </xdr:from>
    <xdr:to>
      <xdr:col>55</xdr:col>
      <xdr:colOff>50800</xdr:colOff>
      <xdr:row>97</xdr:row>
      <xdr:rowOff>133640</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6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136843</xdr:rowOff>
    </xdr:from>
    <xdr:to>
      <xdr:col>50</xdr:col>
      <xdr:colOff>114300</xdr:colOff>
      <xdr:row>96</xdr:row>
      <xdr:rowOff>164427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59604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9302</xdr:rowOff>
    </xdr:from>
    <xdr:to>
      <xdr:col>50</xdr:col>
      <xdr:colOff>165100</xdr:colOff>
      <xdr:row>97</xdr:row>
      <xdr:rowOff>110902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3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102029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73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136843</xdr:rowOff>
    </xdr:from>
    <xdr:to>
      <xdr:col>45</xdr:col>
      <xdr:colOff>177800</xdr:colOff>
      <xdr:row>97</xdr:row>
      <xdr:rowOff>68484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596043"/>
          <a:ext cx="889000" cy="10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52949</xdr:rowOff>
    </xdr:from>
    <xdr:to>
      <xdr:col>46</xdr:col>
      <xdr:colOff>38100</xdr:colOff>
      <xdr:row>96</xdr:row>
      <xdr:rowOff>154549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1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171076</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2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151930</xdr:rowOff>
    </xdr:from>
    <xdr:to>
      <xdr:col>41</xdr:col>
      <xdr:colOff>50800</xdr:colOff>
      <xdr:row>97</xdr:row>
      <xdr:rowOff>68484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11130"/>
          <a:ext cx="889000" cy="8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3282</xdr:rowOff>
    </xdr:from>
    <xdr:to>
      <xdr:col>41</xdr:col>
      <xdr:colOff>101600</xdr:colOff>
      <xdr:row>97</xdr:row>
      <xdr:rowOff>104882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3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121409</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40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4738</xdr:rowOff>
    </xdr:from>
    <xdr:to>
      <xdr:col>36</xdr:col>
      <xdr:colOff>165100</xdr:colOff>
      <xdr:row>97</xdr:row>
      <xdr:rowOff>106338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3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97465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2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73591</xdr:rowOff>
    </xdr:from>
    <xdr:to>
      <xdr:col>55</xdr:col>
      <xdr:colOff>50800</xdr:colOff>
      <xdr:row>97</xdr:row>
      <xdr:rowOff>3741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5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96468</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3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113627</xdr:rowOff>
    </xdr:from>
    <xdr:to>
      <xdr:col>50</xdr:col>
      <xdr:colOff>165100</xdr:colOff>
      <xdr:row>97</xdr:row>
      <xdr:rowOff>43777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7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60304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34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86043</xdr:rowOff>
    </xdr:from>
    <xdr:to>
      <xdr:col>46</xdr:col>
      <xdr:colOff>38100</xdr:colOff>
      <xdr:row>97</xdr:row>
      <xdr:rowOff>16193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5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7320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63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17684</xdr:rowOff>
    </xdr:from>
    <xdr:to>
      <xdr:col>41</xdr:col>
      <xdr:colOff>101600</xdr:colOff>
      <xdr:row>97</xdr:row>
      <xdr:rowOff>119284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4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110411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4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101130</xdr:rowOff>
    </xdr:from>
    <xdr:to>
      <xdr:col>36</xdr:col>
      <xdr:colOff>165100</xdr:colOff>
      <xdr:row>97</xdr:row>
      <xdr:rowOff>31280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56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47807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33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132334</xdr:rowOff>
    </xdr:from>
    <xdr:to>
      <xdr:col>85</xdr:col>
      <xdr:colOff>126364</xdr:colOff>
      <xdr:row>39</xdr:row>
      <xdr:rowOff>70612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104384"/>
          <a:ext cx="1269" cy="1652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74439</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70612</xdr:rowOff>
    </xdr:from>
    <xdr:to>
      <xdr:col>86</xdr:col>
      <xdr:colOff>25400</xdr:colOff>
      <xdr:row>39</xdr:row>
      <xdr:rowOff>70612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79011</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87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132334</xdr:rowOff>
    </xdr:from>
    <xdr:to>
      <xdr:col>86</xdr:col>
      <xdr:colOff>25400</xdr:colOff>
      <xdr:row>29</xdr:row>
      <xdr:rowOff>132334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10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156972</xdr:rowOff>
    </xdr:from>
    <xdr:to>
      <xdr:col>85</xdr:col>
      <xdr:colOff>127000</xdr:colOff>
      <xdr:row>37</xdr:row>
      <xdr:rowOff>51181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157722"/>
          <a:ext cx="838200" cy="2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97934</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592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75057</xdr:rowOff>
    </xdr:from>
    <xdr:to>
      <xdr:col>85</xdr:col>
      <xdr:colOff>177800</xdr:colOff>
      <xdr:row>36</xdr:row>
      <xdr:rowOff>5207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0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156972</xdr:rowOff>
    </xdr:from>
    <xdr:to>
      <xdr:col>81</xdr:col>
      <xdr:colOff>50800</xdr:colOff>
      <xdr:row>37</xdr:row>
      <xdr:rowOff>106807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157722"/>
          <a:ext cx="889000" cy="2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165100</xdr:rowOff>
    </xdr:from>
    <xdr:to>
      <xdr:col>81</xdr:col>
      <xdr:colOff>101600</xdr:colOff>
      <xdr:row>34</xdr:row>
      <xdr:rowOff>95250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111777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559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106807</xdr:rowOff>
    </xdr:from>
    <xdr:to>
      <xdr:col>76</xdr:col>
      <xdr:colOff>114300</xdr:colOff>
      <xdr:row>37</xdr:row>
      <xdr:rowOff>145669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50457"/>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41148</xdr:rowOff>
    </xdr:from>
    <xdr:to>
      <xdr:col>76</xdr:col>
      <xdr:colOff>165100</xdr:colOff>
      <xdr:row>34</xdr:row>
      <xdr:rowOff>142748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587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159275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564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145669</xdr:rowOff>
    </xdr:from>
    <xdr:to>
      <xdr:col>71</xdr:col>
      <xdr:colOff>177800</xdr:colOff>
      <xdr:row>38</xdr:row>
      <xdr:rowOff>14859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89319"/>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156845</xdr:rowOff>
    </xdr:from>
    <xdr:to>
      <xdr:col>72</xdr:col>
      <xdr:colOff>38100</xdr:colOff>
      <xdr:row>35</xdr:row>
      <xdr:rowOff>86995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598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103522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576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57023</xdr:rowOff>
    </xdr:from>
    <xdr:to>
      <xdr:col>67</xdr:col>
      <xdr:colOff>101600</xdr:colOff>
      <xdr:row>35</xdr:row>
      <xdr:rowOff>158623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05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3700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58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381</xdr:rowOff>
    </xdr:from>
    <xdr:to>
      <xdr:col>85</xdr:col>
      <xdr:colOff>177800</xdr:colOff>
      <xdr:row>37</xdr:row>
      <xdr:rowOff>101981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4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150258</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2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106172</xdr:rowOff>
    </xdr:from>
    <xdr:to>
      <xdr:col>81</xdr:col>
      <xdr:colOff>101600</xdr:colOff>
      <xdr:row>36</xdr:row>
      <xdr:rowOff>36322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10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27449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56007</xdr:rowOff>
    </xdr:from>
    <xdr:to>
      <xdr:col>76</xdr:col>
      <xdr:colOff>165100</xdr:colOff>
      <xdr:row>37</xdr:row>
      <xdr:rowOff>157607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148734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4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94869</xdr:rowOff>
    </xdr:from>
    <xdr:to>
      <xdr:col>72</xdr:col>
      <xdr:colOff>38100</xdr:colOff>
      <xdr:row>38</xdr:row>
      <xdr:rowOff>25019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3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16146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135509</xdr:rowOff>
    </xdr:from>
    <xdr:to>
      <xdr:col>67</xdr:col>
      <xdr:colOff>101600</xdr:colOff>
      <xdr:row>38</xdr:row>
      <xdr:rowOff>65660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791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56786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17799</xdr:rowOff>
    </xdr:from>
    <xdr:to>
      <xdr:col>85</xdr:col>
      <xdr:colOff>126364</xdr:colOff>
      <xdr:row>58</xdr:row>
      <xdr:rowOff>84779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61749"/>
          <a:ext cx="1269" cy="1267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88606</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0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84779</xdr:rowOff>
    </xdr:from>
    <xdr:to>
      <xdr:col>86</xdr:col>
      <xdr:colOff>25400</xdr:colOff>
      <xdr:row>58</xdr:row>
      <xdr:rowOff>84779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02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135926</xdr:rowOff>
    </xdr:from>
    <xdr:ext cx="534377"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53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17799</xdr:rowOff>
    </xdr:from>
    <xdr:to>
      <xdr:col>86</xdr:col>
      <xdr:colOff>25400</xdr:colOff>
      <xdr:row>51</xdr:row>
      <xdr:rowOff>17799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128708</xdr:rowOff>
    </xdr:from>
    <xdr:to>
      <xdr:col>85</xdr:col>
      <xdr:colOff>127000</xdr:colOff>
      <xdr:row>56</xdr:row>
      <xdr:rowOff>134271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729908"/>
          <a:ext cx="8382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52532</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8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29655</xdr:rowOff>
    </xdr:from>
    <xdr:to>
      <xdr:col>85</xdr:col>
      <xdr:colOff>177800</xdr:colOff>
      <xdr:row>56</xdr:row>
      <xdr:rowOff>131255</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128708</xdr:rowOff>
    </xdr:from>
    <xdr:to>
      <xdr:col>81</xdr:col>
      <xdr:colOff>50800</xdr:colOff>
      <xdr:row>57</xdr:row>
      <xdr:rowOff>114497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729908"/>
          <a:ext cx="889000" cy="15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162376</xdr:rowOff>
    </xdr:from>
    <xdr:to>
      <xdr:col>81</xdr:col>
      <xdr:colOff>101600</xdr:colOff>
      <xdr:row>55</xdr:row>
      <xdr:rowOff>92526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2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109053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19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114497</xdr:rowOff>
    </xdr:from>
    <xdr:to>
      <xdr:col>76</xdr:col>
      <xdr:colOff>114300</xdr:colOff>
      <xdr:row>57</xdr:row>
      <xdr:rowOff>144672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88714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56324</xdr:rowOff>
    </xdr:from>
    <xdr:to>
      <xdr:col>76</xdr:col>
      <xdr:colOff>165100</xdr:colOff>
      <xdr:row>55</xdr:row>
      <xdr:rowOff>157924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4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3001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2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152292</xdr:rowOff>
    </xdr:from>
    <xdr:to>
      <xdr:col>71</xdr:col>
      <xdr:colOff>177800</xdr:colOff>
      <xdr:row>57</xdr:row>
      <xdr:rowOff>144672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582042"/>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32112</xdr:rowOff>
    </xdr:from>
    <xdr:to>
      <xdr:col>72</xdr:col>
      <xdr:colOff>38100</xdr:colOff>
      <xdr:row>56</xdr:row>
      <xdr:rowOff>133712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150239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0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30512</xdr:rowOff>
    </xdr:from>
    <xdr:to>
      <xdr:col>67</xdr:col>
      <xdr:colOff>101600</xdr:colOff>
      <xdr:row>56</xdr:row>
      <xdr:rowOff>132112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123239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72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83471</xdr:rowOff>
    </xdr:from>
    <xdr:to>
      <xdr:col>85</xdr:col>
      <xdr:colOff>177800</xdr:colOff>
      <xdr:row>57</xdr:row>
      <xdr:rowOff>13621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61898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6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77908</xdr:rowOff>
    </xdr:from>
    <xdr:to>
      <xdr:col>81</xdr:col>
      <xdr:colOff>101600</xdr:colOff>
      <xdr:row>57</xdr:row>
      <xdr:rowOff>8058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170635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77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63697</xdr:rowOff>
    </xdr:from>
    <xdr:to>
      <xdr:col>76</xdr:col>
      <xdr:colOff>165100</xdr:colOff>
      <xdr:row>57</xdr:row>
      <xdr:rowOff>165297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156424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2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93872</xdr:rowOff>
    </xdr:from>
    <xdr:to>
      <xdr:col>72</xdr:col>
      <xdr:colOff>38100</xdr:colOff>
      <xdr:row>58</xdr:row>
      <xdr:rowOff>24022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15149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101492</xdr:rowOff>
    </xdr:from>
    <xdr:to>
      <xdr:col>67</xdr:col>
      <xdr:colOff>101600</xdr:colOff>
      <xdr:row>56</xdr:row>
      <xdr:rowOff>31642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5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48169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3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127127</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128627"/>
          <a:ext cx="1269" cy="14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73804</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0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127127</xdr:rowOff>
    </xdr:from>
    <xdr:to>
      <xdr:col>86</xdr:col>
      <xdr:colOff>25400</xdr:colOff>
      <xdr:row>70</xdr:row>
      <xdr:rowOff>127127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12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98569</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3002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75692</xdr:rowOff>
    </xdr:from>
    <xdr:to>
      <xdr:col>85</xdr:col>
      <xdr:colOff>177800</xdr:colOff>
      <xdr:row>79</xdr:row>
      <xdr:rowOff>5842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40767</xdr:rowOff>
    </xdr:from>
    <xdr:to>
      <xdr:col>81</xdr:col>
      <xdr:colOff>50800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585317"/>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112395</xdr:rowOff>
    </xdr:from>
    <xdr:to>
      <xdr:col>81</xdr:col>
      <xdr:colOff>101600</xdr:colOff>
      <xdr:row>78</xdr:row>
      <xdr:rowOff>42545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59072</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08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109728</xdr:rowOff>
    </xdr:from>
    <xdr:to>
      <xdr:col>76</xdr:col>
      <xdr:colOff>114300</xdr:colOff>
      <xdr:row>79</xdr:row>
      <xdr:rowOff>40767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482828"/>
          <a:ext cx="8890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7493</xdr:rowOff>
    </xdr:from>
    <xdr:to>
      <xdr:col>76</xdr:col>
      <xdr:colOff>165100</xdr:colOff>
      <xdr:row>74</xdr:row>
      <xdr:rowOff>109093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269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125620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247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109728</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828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508</xdr:rowOff>
    </xdr:from>
    <xdr:to>
      <xdr:col>72</xdr:col>
      <xdr:colOff>38100</xdr:colOff>
      <xdr:row>78</xdr:row>
      <xdr:rowOff>102108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7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118635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4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101600</xdr:rowOff>
    </xdr:from>
    <xdr:to>
      <xdr:col>67</xdr:col>
      <xdr:colOff>101600</xdr:colOff>
      <xdr:row>79</xdr:row>
      <xdr:rowOff>31750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48277</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5017" y="13249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161417</xdr:rowOff>
    </xdr:from>
    <xdr:to>
      <xdr:col>76</xdr:col>
      <xdr:colOff>165100</xdr:colOff>
      <xdr:row>79</xdr:row>
      <xdr:rowOff>91567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82694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6272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58928</xdr:rowOff>
    </xdr:from>
    <xdr:to>
      <xdr:col>72</xdr:col>
      <xdr:colOff>38100</xdr:colOff>
      <xdr:row>78</xdr:row>
      <xdr:rowOff>160528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151655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5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23591</xdr:rowOff>
    </xdr:from>
    <xdr:to>
      <xdr:col>85</xdr:col>
      <xdr:colOff>126364</xdr:colOff>
      <xdr:row>97</xdr:row>
      <xdr:rowOff>139567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54091"/>
          <a:ext cx="1269" cy="131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141718</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2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23591</xdr:rowOff>
    </xdr:from>
    <xdr:to>
      <xdr:col>86</xdr:col>
      <xdr:colOff>25400</xdr:colOff>
      <xdr:row>90</xdr:row>
      <xdr:rowOff>23591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5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100209</xdr:rowOff>
    </xdr:from>
    <xdr:to>
      <xdr:col>85</xdr:col>
      <xdr:colOff>127000</xdr:colOff>
      <xdr:row>95</xdr:row>
      <xdr:rowOff>123183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87959"/>
          <a:ext cx="8382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53675</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99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30798</xdr:rowOff>
    </xdr:from>
    <xdr:to>
      <xdr:col>85</xdr:col>
      <xdr:colOff>177800</xdr:colOff>
      <xdr:row>95</xdr:row>
      <xdr:rowOff>132398</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171017</xdr:rowOff>
    </xdr:from>
    <xdr:to>
      <xdr:col>81</xdr:col>
      <xdr:colOff>50800</xdr:colOff>
      <xdr:row>95</xdr:row>
      <xdr:rowOff>123183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287317"/>
          <a:ext cx="889000" cy="12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157327</xdr:rowOff>
    </xdr:from>
    <xdr:to>
      <xdr:col>81</xdr:col>
      <xdr:colOff>101600</xdr:colOff>
      <xdr:row>95</xdr:row>
      <xdr:rowOff>87477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104004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04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171017</xdr:rowOff>
    </xdr:from>
    <xdr:to>
      <xdr:col>76</xdr:col>
      <xdr:colOff>114300</xdr:colOff>
      <xdr:row>95</xdr:row>
      <xdr:rowOff>133319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287317"/>
          <a:ext cx="889000" cy="1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168396</xdr:rowOff>
    </xdr:from>
    <xdr:to>
      <xdr:col>76</xdr:col>
      <xdr:colOff>165100</xdr:colOff>
      <xdr:row>95</xdr:row>
      <xdr:rowOff>98546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89673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133319</xdr:rowOff>
    </xdr:from>
    <xdr:to>
      <xdr:col>71</xdr:col>
      <xdr:colOff>177800</xdr:colOff>
      <xdr:row>96</xdr:row>
      <xdr:rowOff>11322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421069"/>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16833</xdr:rowOff>
    </xdr:from>
    <xdr:to>
      <xdr:col>72</xdr:col>
      <xdr:colOff>38100</xdr:colOff>
      <xdr:row>95</xdr:row>
      <xdr:rowOff>118433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134960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3823</xdr:rowOff>
    </xdr:from>
    <xdr:to>
      <xdr:col>67</xdr:col>
      <xdr:colOff>101600</xdr:colOff>
      <xdr:row>95</xdr:row>
      <xdr:rowOff>105423</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121950</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6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49409</xdr:rowOff>
    </xdr:from>
    <xdr:to>
      <xdr:col>85</xdr:col>
      <xdr:colOff>177800</xdr:colOff>
      <xdr:row>95</xdr:row>
      <xdr:rowOff>151009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27836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3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72383</xdr:rowOff>
    </xdr:from>
    <xdr:to>
      <xdr:col>81</xdr:col>
      <xdr:colOff>101600</xdr:colOff>
      <xdr:row>96</xdr:row>
      <xdr:rowOff>2533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36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165110</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45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120217</xdr:rowOff>
    </xdr:from>
    <xdr:to>
      <xdr:col>76</xdr:col>
      <xdr:colOff>165100</xdr:colOff>
      <xdr:row>95</xdr:row>
      <xdr:rowOff>50367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23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66894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01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82519</xdr:rowOff>
    </xdr:from>
    <xdr:to>
      <xdr:col>72</xdr:col>
      <xdr:colOff>38100</xdr:colOff>
      <xdr:row>96</xdr:row>
      <xdr:rowOff>12669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37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3796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46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131972</xdr:rowOff>
    </xdr:from>
    <xdr:to>
      <xdr:col>67</xdr:col>
      <xdr:colOff>101600</xdr:colOff>
      <xdr:row>96</xdr:row>
      <xdr:rowOff>62122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53249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169418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2918"/>
          <a:ext cx="1269" cy="147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118888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805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116095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169418</xdr:rowOff>
    </xdr:from>
    <xdr:to>
      <xdr:col>116</xdr:col>
      <xdr:colOff>152400</xdr:colOff>
      <xdr:row>30</xdr:row>
      <xdr:rowOff>169418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36339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51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13462</xdr:rowOff>
    </xdr:from>
    <xdr:to>
      <xdr:col>116</xdr:col>
      <xdr:colOff>114300</xdr:colOff>
      <xdr:row>39</xdr:row>
      <xdr:rowOff>115062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27505</xdr:rowOff>
    </xdr:from>
    <xdr:to>
      <xdr:col>112</xdr:col>
      <xdr:colOff>38100</xdr:colOff>
      <xdr:row>39</xdr:row>
      <xdr:rowOff>129105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1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145632</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489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139519</xdr:rowOff>
    </xdr:from>
    <xdr:to>
      <xdr:col>107</xdr:col>
      <xdr:colOff>101600</xdr:colOff>
      <xdr:row>39</xdr:row>
      <xdr:rowOff>69669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5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86196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429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17054</xdr:rowOff>
    </xdr:from>
    <xdr:to>
      <xdr:col>102</xdr:col>
      <xdr:colOff>165100</xdr:colOff>
      <xdr:row>39</xdr:row>
      <xdr:rowOff>118654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70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135181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8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140080</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837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163338</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784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年度決算では類似団体平均と比較して突出して高い傾向にあったが、令和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年度決算では、住民一人当たりコストは前年度より増加しているものの類似団体内の順位は大きく改善している。令和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年度決算が大幅に上昇しているのは、全国的に新型コロナウイルス感染症対策として子育て世帯や非課税世帯への給付が実施されたためである。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土木費は、住民一人当たり</a:t>
          </a:r>
          <a:r>
            <a:rPr kumimoji="1" lang="en-US" altLang="ja-JP" sz="1300">
              <a:latin typeface="ＭＳ Ｐゴシック" panose="020B0600070205080204" pitchFamily="50" charset="-128"/>
              <a:ea typeface="ＭＳ Ｐゴシック" panose="020B0600070205080204" pitchFamily="50" charset="-128"/>
            </a:rPr>
            <a:t>57,009</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円となっており、類似団体平均に比べ高くなっているのは、野崎駅・四条畷駅周辺整備事業を実施していることが主な要因である。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32,999</a:t>
          </a:r>
          <a:r>
            <a:rPr kumimoji="1" lang="ja-JP" altLang="en-US" sz="1300">
              <a:latin typeface="ＭＳ Ｐゴシック" panose="020B0600070205080204" pitchFamily="50" charset="-128"/>
              <a:ea typeface="ＭＳ Ｐゴシック" panose="020B0600070205080204" pitchFamily="50" charset="-128"/>
            </a:rPr>
            <a:t>円となっており、類似団体内順位は低いものの前年度比では増加傾向が続いている。これは前年度に引き続き、全国的に新型コロナウイルス感染症対策として新型コロナウイルスに係るワクチン接種を実施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年度決算の総務費が大幅に上昇しているのは、全国的に新型コロナウイルス感染症対策として特別定額給付金の給付が実施されたためである。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実質収支額は適切な財源の確保と歳出の精査により、前年度に引き続き財政調整基金を取り崩すことなく黒字を確保している。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財政調整基金残高は、前年度決算剰余金の積立等に伴い増加し、標準財政規模比は</a:t>
          </a:r>
          <a:r>
            <a:rPr kumimoji="1" lang="en-US" altLang="ja-JP" sz="1400">
              <a:latin typeface="ＭＳ ゴシック" pitchFamily="49" charset="-128"/>
              <a:ea typeface="ＭＳ ゴシック" pitchFamily="49" charset="-128"/>
            </a:rPr>
            <a:t>19.23</a:t>
          </a:r>
          <a:r>
            <a:rPr kumimoji="1" lang="ja-JP" altLang="en-US" sz="1400">
              <a:latin typeface="ＭＳ ゴシック" pitchFamily="49" charset="-128"/>
              <a:ea typeface="ＭＳ ゴシック" pitchFamily="49" charset="-128"/>
            </a:rPr>
            <a:t>％となっている。引き続き、財政運営基本方針に掲げている標準財政規模の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％に相当する額を積み立てるよう努めていく。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大阪府大東市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国民健康保険特別会計については、毎年赤字となっていたため、平成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年度より一般会計から赤字補てんの繰入れを行っていたが、給付に見合った適正な賦課をすべく平成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年度に保険税改定を行った。また、滞納者への戸別訪問やコールセンター設置などにより保険税収納率の向上に努めた結果、平成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年度は一般会計から赤字補てんのための繰入れを実施することなく黒字に転じた。</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年度決算は、前年度同様全ての会計において黒字となっており、引き続き健全な財政運営に努める。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82" t="s">
        <v>80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c r="AR1" s="382"/>
      <c r="AS1" s="382"/>
      <c r="AT1" s="382"/>
      <c r="AU1" s="382"/>
      <c r="AV1" s="382"/>
      <c r="AW1" s="382"/>
      <c r="AX1" s="382"/>
      <c r="AY1" s="382"/>
      <c r="AZ1" s="382"/>
      <c r="BA1" s="382"/>
      <c r="BB1" s="382"/>
      <c r="BC1" s="382"/>
      <c r="BD1" s="382"/>
      <c r="BE1" s="382"/>
      <c r="BF1" s="382"/>
      <c r="BG1" s="382"/>
      <c r="BH1" s="382"/>
      <c r="BI1" s="382"/>
      <c r="BJ1" s="382"/>
      <c r="BK1" s="382"/>
      <c r="BL1" s="382"/>
      <c r="BM1" s="382"/>
      <c r="BN1" s="382"/>
      <c r="BO1" s="382"/>
      <c r="BP1" s="382"/>
      <c r="BQ1" s="382"/>
      <c r="BR1" s="382"/>
      <c r="BS1" s="382"/>
      <c r="BT1" s="382"/>
      <c r="BU1" s="382"/>
      <c r="BV1" s="382"/>
      <c r="BW1" s="382"/>
      <c r="BX1" s="382"/>
      <c r="BY1" s="382"/>
      <c r="BZ1" s="382"/>
      <c r="CA1" s="382"/>
      <c r="CB1" s="382"/>
      <c r="CC1" s="382"/>
      <c r="CD1" s="382"/>
      <c r="CE1" s="382"/>
      <c r="CF1" s="382"/>
      <c r="CG1" s="382"/>
      <c r="CH1" s="382"/>
      <c r="CI1" s="382"/>
      <c r="CJ1" s="382"/>
      <c r="CK1" s="382"/>
      <c r="CL1" s="382"/>
      <c r="CM1" s="382"/>
      <c r="CN1" s="382"/>
      <c r="CO1" s="382"/>
      <c r="CP1" s="382"/>
      <c r="CQ1" s="382"/>
      <c r="CR1" s="382"/>
      <c r="CS1" s="382"/>
      <c r="CT1" s="382"/>
      <c r="CU1" s="382"/>
      <c r="CV1" s="382"/>
      <c r="CW1" s="382"/>
      <c r="CX1" s="382"/>
      <c r="CY1" s="382"/>
      <c r="CZ1" s="382"/>
      <c r="DA1" s="382"/>
      <c r="DB1" s="382"/>
      <c r="DC1" s="382"/>
      <c r="DD1" s="382"/>
      <c r="DE1" s="382"/>
      <c r="DF1" s="382"/>
      <c r="DG1" s="382"/>
      <c r="DH1" s="382"/>
      <c r="DI1" s="382"/>
      <c r="DJ1" s="178"/>
      <c r="DK1" s="178"/>
      <c r="DL1" s="178"/>
      <c r="DM1" s="178"/>
      <c r="DN1" s="178"/>
      <c r="DO1" s="178"/>
    </row>
    <row r="2" spans="1:119" ht="24.75" thickBot="1" x14ac:dyDescent="0.2">
      <c r="B2" s="179" t="s">
        <v>81</v>
      </c>
      <c r="C2" s="179"/>
      <c r="D2" s="180"/>
    </row>
    <row r="3" spans="1:119" ht="18.75" customHeight="1" thickBot="1" x14ac:dyDescent="0.2">
      <c r="A3" s="178"/>
      <c r="B3" s="383" t="s">
        <v>82</v>
      </c>
      <c r="C3" s="384"/>
      <c r="D3" s="384"/>
      <c r="E3" s="385"/>
      <c r="F3" s="385"/>
      <c r="G3" s="385"/>
      <c r="H3" s="385"/>
      <c r="I3" s="385"/>
      <c r="J3" s="385"/>
      <c r="K3" s="385"/>
      <c r="L3" s="385" t="s">
        <v>83</v>
      </c>
      <c r="M3" s="385"/>
      <c r="N3" s="385"/>
      <c r="O3" s="385"/>
      <c r="P3" s="385"/>
      <c r="Q3" s="385"/>
      <c r="R3" s="392"/>
      <c r="S3" s="392"/>
      <c r="T3" s="392"/>
      <c r="U3" s="392"/>
      <c r="V3" s="393"/>
      <c r="W3" s="367" t="s">
        <v>84</v>
      </c>
      <c r="X3" s="368"/>
      <c r="Y3" s="368"/>
      <c r="Z3" s="368"/>
      <c r="AA3" s="368"/>
      <c r="AB3" s="384"/>
      <c r="AC3" s="392" t="s">
        <v>85</v>
      </c>
      <c r="AD3" s="368"/>
      <c r="AE3" s="368"/>
      <c r="AF3" s="368"/>
      <c r="AG3" s="368"/>
      <c r="AH3" s="368"/>
      <c r="AI3" s="368"/>
      <c r="AJ3" s="368"/>
      <c r="AK3" s="368"/>
      <c r="AL3" s="369"/>
      <c r="AM3" s="367" t="s">
        <v>86</v>
      </c>
      <c r="AN3" s="368"/>
      <c r="AO3" s="368"/>
      <c r="AP3" s="368"/>
      <c r="AQ3" s="368"/>
      <c r="AR3" s="368"/>
      <c r="AS3" s="368"/>
      <c r="AT3" s="368"/>
      <c r="AU3" s="368"/>
      <c r="AV3" s="368"/>
      <c r="AW3" s="368"/>
      <c r="AX3" s="369"/>
      <c r="AY3" s="404" t="s">
        <v>1</v>
      </c>
      <c r="AZ3" s="405"/>
      <c r="BA3" s="405"/>
      <c r="BB3" s="405"/>
      <c r="BC3" s="405"/>
      <c r="BD3" s="405"/>
      <c r="BE3" s="405"/>
      <c r="BF3" s="405"/>
      <c r="BG3" s="405"/>
      <c r="BH3" s="405"/>
      <c r="BI3" s="405"/>
      <c r="BJ3" s="405"/>
      <c r="BK3" s="405"/>
      <c r="BL3" s="405"/>
      <c r="BM3" s="406"/>
      <c r="BN3" s="367" t="s">
        <v>87</v>
      </c>
      <c r="BO3" s="368"/>
      <c r="BP3" s="368"/>
      <c r="BQ3" s="368"/>
      <c r="BR3" s="368"/>
      <c r="BS3" s="368"/>
      <c r="BT3" s="368"/>
      <c r="BU3" s="369"/>
      <c r="BV3" s="367" t="s">
        <v>88</v>
      </c>
      <c r="BW3" s="368"/>
      <c r="BX3" s="368"/>
      <c r="BY3" s="368"/>
      <c r="BZ3" s="368"/>
      <c r="CA3" s="368"/>
      <c r="CB3" s="368"/>
      <c r="CC3" s="369"/>
      <c r="CD3" s="404" t="s">
        <v>1</v>
      </c>
      <c r="CE3" s="405"/>
      <c r="CF3" s="405"/>
      <c r="CG3" s="405"/>
      <c r="CH3" s="405"/>
      <c r="CI3" s="405"/>
      <c r="CJ3" s="405"/>
      <c r="CK3" s="405"/>
      <c r="CL3" s="405"/>
      <c r="CM3" s="405"/>
      <c r="CN3" s="405"/>
      <c r="CO3" s="405"/>
      <c r="CP3" s="405"/>
      <c r="CQ3" s="405"/>
      <c r="CR3" s="405"/>
      <c r="CS3" s="406"/>
      <c r="CT3" s="367" t="s">
        <v>89</v>
      </c>
      <c r="CU3" s="368"/>
      <c r="CV3" s="368"/>
      <c r="CW3" s="368"/>
      <c r="CX3" s="368"/>
      <c r="CY3" s="368"/>
      <c r="CZ3" s="368"/>
      <c r="DA3" s="369"/>
      <c r="DB3" s="367" t="s">
        <v>90</v>
      </c>
      <c r="DC3" s="368"/>
      <c r="DD3" s="368"/>
      <c r="DE3" s="368"/>
      <c r="DF3" s="368"/>
      <c r="DG3" s="368"/>
      <c r="DH3" s="368"/>
      <c r="DI3" s="369"/>
    </row>
    <row r="4" spans="1:119" ht="18.75" customHeight="1" x14ac:dyDescent="0.15">
      <c r="A4" s="178"/>
      <c r="B4" s="386"/>
      <c r="C4" s="387"/>
      <c r="D4" s="387"/>
      <c r="E4" s="388"/>
      <c r="F4" s="388"/>
      <c r="G4" s="388"/>
      <c r="H4" s="388"/>
      <c r="I4" s="388"/>
      <c r="J4" s="388"/>
      <c r="K4" s="388"/>
      <c r="L4" s="388"/>
      <c r="M4" s="388"/>
      <c r="N4" s="388"/>
      <c r="O4" s="388"/>
      <c r="P4" s="388"/>
      <c r="Q4" s="388"/>
      <c r="R4" s="394"/>
      <c r="S4" s="394"/>
      <c r="T4" s="394"/>
      <c r="U4" s="394"/>
      <c r="V4" s="395"/>
      <c r="W4" s="398"/>
      <c r="X4" s="399"/>
      <c r="Y4" s="399"/>
      <c r="Z4" s="399"/>
      <c r="AA4" s="399"/>
      <c r="AB4" s="387"/>
      <c r="AC4" s="394"/>
      <c r="AD4" s="399"/>
      <c r="AE4" s="399"/>
      <c r="AF4" s="399"/>
      <c r="AG4" s="399"/>
      <c r="AH4" s="399"/>
      <c r="AI4" s="399"/>
      <c r="AJ4" s="399"/>
      <c r="AK4" s="399"/>
      <c r="AL4" s="402"/>
      <c r="AM4" s="400"/>
      <c r="AN4" s="401"/>
      <c r="AO4" s="401"/>
      <c r="AP4" s="401"/>
      <c r="AQ4" s="401"/>
      <c r="AR4" s="401"/>
      <c r="AS4" s="401"/>
      <c r="AT4" s="401"/>
      <c r="AU4" s="401"/>
      <c r="AV4" s="401"/>
      <c r="AW4" s="401"/>
      <c r="AX4" s="403"/>
      <c r="AY4" s="370" t="s">
        <v>91</v>
      </c>
      <c r="AZ4" s="371"/>
      <c r="BA4" s="371"/>
      <c r="BB4" s="371"/>
      <c r="BC4" s="371"/>
      <c r="BD4" s="371"/>
      <c r="BE4" s="371"/>
      <c r="BF4" s="371"/>
      <c r="BG4" s="371"/>
      <c r="BH4" s="371"/>
      <c r="BI4" s="371"/>
      <c r="BJ4" s="371"/>
      <c r="BK4" s="371"/>
      <c r="BL4" s="371"/>
      <c r="BM4" s="372"/>
      <c r="BN4" s="373">
        <v>54005151</v>
      </c>
      <c r="BO4" s="374"/>
      <c r="BP4" s="374"/>
      <c r="BQ4" s="374"/>
      <c r="BR4" s="374"/>
      <c r="BS4" s="374"/>
      <c r="BT4" s="374"/>
      <c r="BU4" s="375"/>
      <c r="BV4" s="373">
        <v>61797678</v>
      </c>
      <c r="BW4" s="374"/>
      <c r="BX4" s="374"/>
      <c r="BY4" s="374"/>
      <c r="BZ4" s="374"/>
      <c r="CA4" s="374"/>
      <c r="CB4" s="374"/>
      <c r="CC4" s="375"/>
      <c r="CD4" s="376" t="s">
        <v>92</v>
      </c>
      <c r="CE4" s="377"/>
      <c r="CF4" s="377"/>
      <c r="CG4" s="377"/>
      <c r="CH4" s="377"/>
      <c r="CI4" s="377"/>
      <c r="CJ4" s="377"/>
      <c r="CK4" s="377"/>
      <c r="CL4" s="377"/>
      <c r="CM4" s="377"/>
      <c r="CN4" s="377"/>
      <c r="CO4" s="377"/>
      <c r="CP4" s="377"/>
      <c r="CQ4" s="377"/>
      <c r="CR4" s="377"/>
      <c r="CS4" s="378"/>
      <c r="CT4" s="379">
        <v>5.5</v>
      </c>
      <c r="CU4" s="380"/>
      <c r="CV4" s="380"/>
      <c r="CW4" s="380"/>
      <c r="CX4" s="380"/>
      <c r="CY4" s="380"/>
      <c r="CZ4" s="380"/>
      <c r="DA4" s="381"/>
      <c r="DB4" s="379">
        <v>4.4000000000000004</v>
      </c>
      <c r="DC4" s="380"/>
      <c r="DD4" s="380"/>
      <c r="DE4" s="380"/>
      <c r="DF4" s="380"/>
      <c r="DG4" s="380"/>
      <c r="DH4" s="380"/>
      <c r="DI4" s="381"/>
    </row>
    <row r="5" spans="1:119" ht="18.75" customHeight="1" x14ac:dyDescent="0.15">
      <c r="A5" s="178"/>
      <c r="B5" s="389"/>
      <c r="C5" s="390"/>
      <c r="D5" s="390"/>
      <c r="E5" s="391"/>
      <c r="F5" s="391"/>
      <c r="G5" s="391"/>
      <c r="H5" s="391"/>
      <c r="I5" s="391"/>
      <c r="J5" s="391"/>
      <c r="K5" s="391"/>
      <c r="L5" s="391"/>
      <c r="M5" s="391"/>
      <c r="N5" s="391"/>
      <c r="O5" s="391"/>
      <c r="P5" s="391"/>
      <c r="Q5" s="391"/>
      <c r="R5" s="396"/>
      <c r="S5" s="396"/>
      <c r="T5" s="396"/>
      <c r="U5" s="396"/>
      <c r="V5" s="397"/>
      <c r="W5" s="400"/>
      <c r="X5" s="401"/>
      <c r="Y5" s="401"/>
      <c r="Z5" s="401"/>
      <c r="AA5" s="401"/>
      <c r="AB5" s="390"/>
      <c r="AC5" s="396"/>
      <c r="AD5" s="401"/>
      <c r="AE5" s="401"/>
      <c r="AF5" s="401"/>
      <c r="AG5" s="401"/>
      <c r="AH5" s="401"/>
      <c r="AI5" s="401"/>
      <c r="AJ5" s="401"/>
      <c r="AK5" s="401"/>
      <c r="AL5" s="403"/>
      <c r="AM5" s="439" t="s">
        <v>93</v>
      </c>
      <c r="AN5" s="440"/>
      <c r="AO5" s="440"/>
      <c r="AP5" s="440"/>
      <c r="AQ5" s="440"/>
      <c r="AR5" s="440"/>
      <c r="AS5" s="440"/>
      <c r="AT5" s="441"/>
      <c r="AU5" s="442" t="s">
        <v>94</v>
      </c>
      <c r="AV5" s="443"/>
      <c r="AW5" s="443"/>
      <c r="AX5" s="443"/>
      <c r="AY5" s="444" t="s">
        <v>95</v>
      </c>
      <c r="AZ5" s="445"/>
      <c r="BA5" s="445"/>
      <c r="BB5" s="445"/>
      <c r="BC5" s="445"/>
      <c r="BD5" s="445"/>
      <c r="BE5" s="445"/>
      <c r="BF5" s="445"/>
      <c r="BG5" s="445"/>
      <c r="BH5" s="445"/>
      <c r="BI5" s="445"/>
      <c r="BJ5" s="445"/>
      <c r="BK5" s="445"/>
      <c r="BL5" s="445"/>
      <c r="BM5" s="446"/>
      <c r="BN5" s="410">
        <v>52567840</v>
      </c>
      <c r="BO5" s="411"/>
      <c r="BP5" s="411"/>
      <c r="BQ5" s="411"/>
      <c r="BR5" s="411"/>
      <c r="BS5" s="411"/>
      <c r="BT5" s="411"/>
      <c r="BU5" s="412"/>
      <c r="BV5" s="410">
        <v>60587115</v>
      </c>
      <c r="BW5" s="411"/>
      <c r="BX5" s="411"/>
      <c r="BY5" s="411"/>
      <c r="BZ5" s="411"/>
      <c r="CA5" s="411"/>
      <c r="CB5" s="411"/>
      <c r="CC5" s="412"/>
      <c r="CD5" s="413" t="s">
        <v>96</v>
      </c>
      <c r="CE5" s="414"/>
      <c r="CF5" s="414"/>
      <c r="CG5" s="414"/>
      <c r="CH5" s="414"/>
      <c r="CI5" s="414"/>
      <c r="CJ5" s="414"/>
      <c r="CK5" s="414"/>
      <c r="CL5" s="414"/>
      <c r="CM5" s="414"/>
      <c r="CN5" s="414"/>
      <c r="CO5" s="414"/>
      <c r="CP5" s="414"/>
      <c r="CQ5" s="414"/>
      <c r="CR5" s="414"/>
      <c r="CS5" s="415"/>
      <c r="CT5" s="407">
        <v>98.9</v>
      </c>
      <c r="CU5" s="408"/>
      <c r="CV5" s="408"/>
      <c r="CW5" s="408"/>
      <c r="CX5" s="408"/>
      <c r="CY5" s="408"/>
      <c r="CZ5" s="408"/>
      <c r="DA5" s="409"/>
      <c r="DB5" s="407">
        <v>99</v>
      </c>
      <c r="DC5" s="408"/>
      <c r="DD5" s="408"/>
      <c r="DE5" s="408"/>
      <c r="DF5" s="408"/>
      <c r="DG5" s="408"/>
      <c r="DH5" s="408"/>
      <c r="DI5" s="409"/>
    </row>
    <row r="6" spans="1:119" ht="18.75" customHeight="1" x14ac:dyDescent="0.15">
      <c r="A6" s="178"/>
      <c r="B6" s="416" t="s">
        <v>97</v>
      </c>
      <c r="C6" s="417"/>
      <c r="D6" s="417"/>
      <c r="E6" s="418"/>
      <c r="F6" s="418"/>
      <c r="G6" s="418"/>
      <c r="H6" s="418"/>
      <c r="I6" s="418"/>
      <c r="J6" s="418"/>
      <c r="K6" s="418"/>
      <c r="L6" s="418" t="s">
        <v>98</v>
      </c>
      <c r="M6" s="418"/>
      <c r="N6" s="418"/>
      <c r="O6" s="418"/>
      <c r="P6" s="418"/>
      <c r="Q6" s="418"/>
      <c r="R6" s="422"/>
      <c r="S6" s="422"/>
      <c r="T6" s="422"/>
      <c r="U6" s="422"/>
      <c r="V6" s="423"/>
      <c r="W6" s="426" t="s">
        <v>99</v>
      </c>
      <c r="X6" s="427"/>
      <c r="Y6" s="427"/>
      <c r="Z6" s="427"/>
      <c r="AA6" s="427"/>
      <c r="AB6" s="417"/>
      <c r="AC6" s="430" t="s">
        <v>100</v>
      </c>
      <c r="AD6" s="431"/>
      <c r="AE6" s="431"/>
      <c r="AF6" s="431"/>
      <c r="AG6" s="431"/>
      <c r="AH6" s="431"/>
      <c r="AI6" s="431"/>
      <c r="AJ6" s="431"/>
      <c r="AK6" s="431"/>
      <c r="AL6" s="432"/>
      <c r="AM6" s="439" t="s">
        <v>101</v>
      </c>
      <c r="AN6" s="440"/>
      <c r="AO6" s="440"/>
      <c r="AP6" s="440"/>
      <c r="AQ6" s="440"/>
      <c r="AR6" s="440"/>
      <c r="AS6" s="440"/>
      <c r="AT6" s="441"/>
      <c r="AU6" s="442" t="s">
        <v>94</v>
      </c>
      <c r="AV6" s="443"/>
      <c r="AW6" s="443"/>
      <c r="AX6" s="443"/>
      <c r="AY6" s="444" t="s">
        <v>102</v>
      </c>
      <c r="AZ6" s="445"/>
      <c r="BA6" s="445"/>
      <c r="BB6" s="445"/>
      <c r="BC6" s="445"/>
      <c r="BD6" s="445"/>
      <c r="BE6" s="445"/>
      <c r="BF6" s="445"/>
      <c r="BG6" s="445"/>
      <c r="BH6" s="445"/>
      <c r="BI6" s="445"/>
      <c r="BJ6" s="445"/>
      <c r="BK6" s="445"/>
      <c r="BL6" s="445"/>
      <c r="BM6" s="446"/>
      <c r="BN6" s="410">
        <v>1437311</v>
      </c>
      <c r="BO6" s="411"/>
      <c r="BP6" s="411"/>
      <c r="BQ6" s="411"/>
      <c r="BR6" s="411"/>
      <c r="BS6" s="411"/>
      <c r="BT6" s="411"/>
      <c r="BU6" s="412"/>
      <c r="BV6" s="410">
        <v>1210563</v>
      </c>
      <c r="BW6" s="411"/>
      <c r="BX6" s="411"/>
      <c r="BY6" s="411"/>
      <c r="BZ6" s="411"/>
      <c r="CA6" s="411"/>
      <c r="CB6" s="411"/>
      <c r="CC6" s="412"/>
      <c r="CD6" s="413" t="s">
        <v>103</v>
      </c>
      <c r="CE6" s="414"/>
      <c r="CF6" s="414"/>
      <c r="CG6" s="414"/>
      <c r="CH6" s="414"/>
      <c r="CI6" s="414"/>
      <c r="CJ6" s="414"/>
      <c r="CK6" s="414"/>
      <c r="CL6" s="414"/>
      <c r="CM6" s="414"/>
      <c r="CN6" s="414"/>
      <c r="CO6" s="414"/>
      <c r="CP6" s="414"/>
      <c r="CQ6" s="414"/>
      <c r="CR6" s="414"/>
      <c r="CS6" s="415"/>
      <c r="CT6" s="447">
        <v>104.7</v>
      </c>
      <c r="CU6" s="448"/>
      <c r="CV6" s="448"/>
      <c r="CW6" s="448"/>
      <c r="CX6" s="448"/>
      <c r="CY6" s="448"/>
      <c r="CZ6" s="448"/>
      <c r="DA6" s="449"/>
      <c r="DB6" s="447">
        <v>105.2</v>
      </c>
      <c r="DC6" s="448"/>
      <c r="DD6" s="448"/>
      <c r="DE6" s="448"/>
      <c r="DF6" s="448"/>
      <c r="DG6" s="448"/>
      <c r="DH6" s="448"/>
      <c r="DI6" s="449"/>
    </row>
    <row r="7" spans="1:119" ht="18.75" customHeight="1" x14ac:dyDescent="0.15">
      <c r="A7" s="178"/>
      <c r="B7" s="386"/>
      <c r="C7" s="387"/>
      <c r="D7" s="387"/>
      <c r="E7" s="388"/>
      <c r="F7" s="388"/>
      <c r="G7" s="388"/>
      <c r="H7" s="388"/>
      <c r="I7" s="388"/>
      <c r="J7" s="388"/>
      <c r="K7" s="388"/>
      <c r="L7" s="388"/>
      <c r="M7" s="388"/>
      <c r="N7" s="388"/>
      <c r="O7" s="388"/>
      <c r="P7" s="388"/>
      <c r="Q7" s="388"/>
      <c r="R7" s="394"/>
      <c r="S7" s="394"/>
      <c r="T7" s="394"/>
      <c r="U7" s="394"/>
      <c r="V7" s="395"/>
      <c r="W7" s="398"/>
      <c r="X7" s="399"/>
      <c r="Y7" s="399"/>
      <c r="Z7" s="399"/>
      <c r="AA7" s="399"/>
      <c r="AB7" s="387"/>
      <c r="AC7" s="433"/>
      <c r="AD7" s="434"/>
      <c r="AE7" s="434"/>
      <c r="AF7" s="434"/>
      <c r="AG7" s="434"/>
      <c r="AH7" s="434"/>
      <c r="AI7" s="434"/>
      <c r="AJ7" s="434"/>
      <c r="AK7" s="434"/>
      <c r="AL7" s="435"/>
      <c r="AM7" s="439" t="s">
        <v>104</v>
      </c>
      <c r="AN7" s="440"/>
      <c r="AO7" s="440"/>
      <c r="AP7" s="440"/>
      <c r="AQ7" s="440"/>
      <c r="AR7" s="440"/>
      <c r="AS7" s="440"/>
      <c r="AT7" s="441"/>
      <c r="AU7" s="442" t="s">
        <v>94</v>
      </c>
      <c r="AV7" s="443"/>
      <c r="AW7" s="443"/>
      <c r="AX7" s="443"/>
      <c r="AY7" s="444" t="s">
        <v>105</v>
      </c>
      <c r="AZ7" s="445"/>
      <c r="BA7" s="445"/>
      <c r="BB7" s="445"/>
      <c r="BC7" s="445"/>
      <c r="BD7" s="445"/>
      <c r="BE7" s="445"/>
      <c r="BF7" s="445"/>
      <c r="BG7" s="445"/>
      <c r="BH7" s="445"/>
      <c r="BI7" s="445"/>
      <c r="BJ7" s="445"/>
      <c r="BK7" s="445"/>
      <c r="BL7" s="445"/>
      <c r="BM7" s="446"/>
      <c r="BN7" s="410">
        <v>8964</v>
      </c>
      <c r="BO7" s="411"/>
      <c r="BP7" s="411"/>
      <c r="BQ7" s="411"/>
      <c r="BR7" s="411"/>
      <c r="BS7" s="411"/>
      <c r="BT7" s="411"/>
      <c r="BU7" s="412"/>
      <c r="BV7" s="410">
        <v>123198</v>
      </c>
      <c r="BW7" s="411"/>
      <c r="BX7" s="411"/>
      <c r="BY7" s="411"/>
      <c r="BZ7" s="411"/>
      <c r="CA7" s="411"/>
      <c r="CB7" s="411"/>
      <c r="CC7" s="412"/>
      <c r="CD7" s="413" t="s">
        <v>106</v>
      </c>
      <c r="CE7" s="414"/>
      <c r="CF7" s="414"/>
      <c r="CG7" s="414"/>
      <c r="CH7" s="414"/>
      <c r="CI7" s="414"/>
      <c r="CJ7" s="414"/>
      <c r="CK7" s="414"/>
      <c r="CL7" s="414"/>
      <c r="CM7" s="414"/>
      <c r="CN7" s="414"/>
      <c r="CO7" s="414"/>
      <c r="CP7" s="414"/>
      <c r="CQ7" s="414"/>
      <c r="CR7" s="414"/>
      <c r="CS7" s="415"/>
      <c r="CT7" s="410">
        <v>25770953</v>
      </c>
      <c r="CU7" s="411"/>
      <c r="CV7" s="411"/>
      <c r="CW7" s="411"/>
      <c r="CX7" s="411"/>
      <c r="CY7" s="411"/>
      <c r="CZ7" s="411"/>
      <c r="DA7" s="412"/>
      <c r="DB7" s="410">
        <v>24749858</v>
      </c>
      <c r="DC7" s="411"/>
      <c r="DD7" s="411"/>
      <c r="DE7" s="411"/>
      <c r="DF7" s="411"/>
      <c r="DG7" s="411"/>
      <c r="DH7" s="411"/>
      <c r="DI7" s="412"/>
    </row>
    <row r="8" spans="1:119" ht="18.75" customHeight="1" thickBot="1" x14ac:dyDescent="0.2">
      <c r="A8" s="178"/>
      <c r="B8" s="419"/>
      <c r="C8" s="420"/>
      <c r="D8" s="420"/>
      <c r="E8" s="421"/>
      <c r="F8" s="421"/>
      <c r="G8" s="421"/>
      <c r="H8" s="421"/>
      <c r="I8" s="421"/>
      <c r="J8" s="421"/>
      <c r="K8" s="421"/>
      <c r="L8" s="421"/>
      <c r="M8" s="421"/>
      <c r="N8" s="421"/>
      <c r="O8" s="421"/>
      <c r="P8" s="421"/>
      <c r="Q8" s="421"/>
      <c r="R8" s="424"/>
      <c r="S8" s="424"/>
      <c r="T8" s="424"/>
      <c r="U8" s="424"/>
      <c r="V8" s="425"/>
      <c r="W8" s="428"/>
      <c r="X8" s="429"/>
      <c r="Y8" s="429"/>
      <c r="Z8" s="429"/>
      <c r="AA8" s="429"/>
      <c r="AB8" s="420"/>
      <c r="AC8" s="436"/>
      <c r="AD8" s="437"/>
      <c r="AE8" s="437"/>
      <c r="AF8" s="437"/>
      <c r="AG8" s="437"/>
      <c r="AH8" s="437"/>
      <c r="AI8" s="437"/>
      <c r="AJ8" s="437"/>
      <c r="AK8" s="437"/>
      <c r="AL8" s="438"/>
      <c r="AM8" s="439" t="s">
        <v>107</v>
      </c>
      <c r="AN8" s="440"/>
      <c r="AO8" s="440"/>
      <c r="AP8" s="440"/>
      <c r="AQ8" s="440"/>
      <c r="AR8" s="440"/>
      <c r="AS8" s="440"/>
      <c r="AT8" s="441"/>
      <c r="AU8" s="442" t="s">
        <v>108</v>
      </c>
      <c r="AV8" s="443"/>
      <c r="AW8" s="443"/>
      <c r="AX8" s="443"/>
      <c r="AY8" s="444" t="s">
        <v>109</v>
      </c>
      <c r="AZ8" s="445"/>
      <c r="BA8" s="445"/>
      <c r="BB8" s="445"/>
      <c r="BC8" s="445"/>
      <c r="BD8" s="445"/>
      <c r="BE8" s="445"/>
      <c r="BF8" s="445"/>
      <c r="BG8" s="445"/>
      <c r="BH8" s="445"/>
      <c r="BI8" s="445"/>
      <c r="BJ8" s="445"/>
      <c r="BK8" s="445"/>
      <c r="BL8" s="445"/>
      <c r="BM8" s="446"/>
      <c r="BN8" s="410">
        <v>1428347</v>
      </c>
      <c r="BO8" s="411"/>
      <c r="BP8" s="411"/>
      <c r="BQ8" s="411"/>
      <c r="BR8" s="411"/>
      <c r="BS8" s="411"/>
      <c r="BT8" s="411"/>
      <c r="BU8" s="412"/>
      <c r="BV8" s="410">
        <v>1087365</v>
      </c>
      <c r="BW8" s="411"/>
      <c r="BX8" s="411"/>
      <c r="BY8" s="411"/>
      <c r="BZ8" s="411"/>
      <c r="CA8" s="411"/>
      <c r="CB8" s="411"/>
      <c r="CC8" s="412"/>
      <c r="CD8" s="413" t="s">
        <v>110</v>
      </c>
      <c r="CE8" s="414"/>
      <c r="CF8" s="414"/>
      <c r="CG8" s="414"/>
      <c r="CH8" s="414"/>
      <c r="CI8" s="414"/>
      <c r="CJ8" s="414"/>
      <c r="CK8" s="414"/>
      <c r="CL8" s="414"/>
      <c r="CM8" s="414"/>
      <c r="CN8" s="414"/>
      <c r="CO8" s="414"/>
      <c r="CP8" s="414"/>
      <c r="CQ8" s="414"/>
      <c r="CR8" s="414"/>
      <c r="CS8" s="415"/>
      <c r="CT8" s="450">
        <v>0.73</v>
      </c>
      <c r="CU8" s="451"/>
      <c r="CV8" s="451"/>
      <c r="CW8" s="451"/>
      <c r="CX8" s="451"/>
      <c r="CY8" s="451"/>
      <c r="CZ8" s="451"/>
      <c r="DA8" s="452"/>
      <c r="DB8" s="450">
        <v>0.75</v>
      </c>
      <c r="DC8" s="451"/>
      <c r="DD8" s="451"/>
      <c r="DE8" s="451"/>
      <c r="DF8" s="451"/>
      <c r="DG8" s="451"/>
      <c r="DH8" s="451"/>
      <c r="DI8" s="452"/>
    </row>
    <row r="9" spans="1:119" ht="18.75" customHeight="1" thickBot="1" x14ac:dyDescent="0.2">
      <c r="A9" s="178"/>
      <c r="B9" s="404" t="s">
        <v>111</v>
      </c>
      <c r="C9" s="405"/>
      <c r="D9" s="405"/>
      <c r="E9" s="405"/>
      <c r="F9" s="405"/>
      <c r="G9" s="405"/>
      <c r="H9" s="405"/>
      <c r="I9" s="405"/>
      <c r="J9" s="405"/>
      <c r="K9" s="453"/>
      <c r="L9" s="454" t="s">
        <v>112</v>
      </c>
      <c r="M9" s="455"/>
      <c r="N9" s="455"/>
      <c r="O9" s="455"/>
      <c r="P9" s="455"/>
      <c r="Q9" s="456"/>
      <c r="R9" s="457">
        <v>119367</v>
      </c>
      <c r="S9" s="458"/>
      <c r="T9" s="458"/>
      <c r="U9" s="458"/>
      <c r="V9" s="459"/>
      <c r="W9" s="367" t="s">
        <v>113</v>
      </c>
      <c r="X9" s="368"/>
      <c r="Y9" s="368"/>
      <c r="Z9" s="368"/>
      <c r="AA9" s="368"/>
      <c r="AB9" s="368"/>
      <c r="AC9" s="368"/>
      <c r="AD9" s="368"/>
      <c r="AE9" s="368"/>
      <c r="AF9" s="368"/>
      <c r="AG9" s="368"/>
      <c r="AH9" s="368"/>
      <c r="AI9" s="368"/>
      <c r="AJ9" s="368"/>
      <c r="AK9" s="368"/>
      <c r="AL9" s="369"/>
      <c r="AM9" s="439" t="s">
        <v>114</v>
      </c>
      <c r="AN9" s="440"/>
      <c r="AO9" s="440"/>
      <c r="AP9" s="440"/>
      <c r="AQ9" s="440"/>
      <c r="AR9" s="440"/>
      <c r="AS9" s="440"/>
      <c r="AT9" s="441"/>
      <c r="AU9" s="442" t="s">
        <v>94</v>
      </c>
      <c r="AV9" s="443"/>
      <c r="AW9" s="443"/>
      <c r="AX9" s="443"/>
      <c r="AY9" s="444" t="s">
        <v>115</v>
      </c>
      <c r="AZ9" s="445"/>
      <c r="BA9" s="445"/>
      <c r="BB9" s="445"/>
      <c r="BC9" s="445"/>
      <c r="BD9" s="445"/>
      <c r="BE9" s="445"/>
      <c r="BF9" s="445"/>
      <c r="BG9" s="445"/>
      <c r="BH9" s="445"/>
      <c r="BI9" s="445"/>
      <c r="BJ9" s="445"/>
      <c r="BK9" s="445"/>
      <c r="BL9" s="445"/>
      <c r="BM9" s="446"/>
      <c r="BN9" s="410">
        <v>340982</v>
      </c>
      <c r="BO9" s="411"/>
      <c r="BP9" s="411"/>
      <c r="BQ9" s="411"/>
      <c r="BR9" s="411"/>
      <c r="BS9" s="411"/>
      <c r="BT9" s="411"/>
      <c r="BU9" s="412"/>
      <c r="BV9" s="410">
        <v>513551</v>
      </c>
      <c r="BW9" s="411"/>
      <c r="BX9" s="411"/>
      <c r="BY9" s="411"/>
      <c r="BZ9" s="411"/>
      <c r="CA9" s="411"/>
      <c r="CB9" s="411"/>
      <c r="CC9" s="412"/>
      <c r="CD9" s="413" t="s">
        <v>116</v>
      </c>
      <c r="CE9" s="414"/>
      <c r="CF9" s="414"/>
      <c r="CG9" s="414"/>
      <c r="CH9" s="414"/>
      <c r="CI9" s="414"/>
      <c r="CJ9" s="414"/>
      <c r="CK9" s="414"/>
      <c r="CL9" s="414"/>
      <c r="CM9" s="414"/>
      <c r="CN9" s="414"/>
      <c r="CO9" s="414"/>
      <c r="CP9" s="414"/>
      <c r="CQ9" s="414"/>
      <c r="CR9" s="414"/>
      <c r="CS9" s="415"/>
      <c r="CT9" s="407">
        <v>11.5</v>
      </c>
      <c r="CU9" s="408"/>
      <c r="CV9" s="408"/>
      <c r="CW9" s="408"/>
      <c r="CX9" s="408"/>
      <c r="CY9" s="408"/>
      <c r="CZ9" s="408"/>
      <c r="DA9" s="409"/>
      <c r="DB9" s="407">
        <v>11.8</v>
      </c>
      <c r="DC9" s="408"/>
      <c r="DD9" s="408"/>
      <c r="DE9" s="408"/>
      <c r="DF9" s="408"/>
      <c r="DG9" s="408"/>
      <c r="DH9" s="408"/>
      <c r="DI9" s="409"/>
    </row>
    <row r="10" spans="1:119" ht="18.75" customHeight="1" thickBot="1" x14ac:dyDescent="0.2">
      <c r="A10" s="178"/>
      <c r="B10" s="404"/>
      <c r="C10" s="405"/>
      <c r="D10" s="405"/>
      <c r="E10" s="405"/>
      <c r="F10" s="405"/>
      <c r="G10" s="405"/>
      <c r="H10" s="405"/>
      <c r="I10" s="405"/>
      <c r="J10" s="405"/>
      <c r="K10" s="453"/>
      <c r="L10" s="460" t="s">
        <v>117</v>
      </c>
      <c r="M10" s="440"/>
      <c r="N10" s="440"/>
      <c r="O10" s="440"/>
      <c r="P10" s="440"/>
      <c r="Q10" s="441"/>
      <c r="R10" s="461">
        <v>123217</v>
      </c>
      <c r="S10" s="462"/>
      <c r="T10" s="462"/>
      <c r="U10" s="462"/>
      <c r="V10" s="463"/>
      <c r="W10" s="398"/>
      <c r="X10" s="399"/>
      <c r="Y10" s="399"/>
      <c r="Z10" s="399"/>
      <c r="AA10" s="399"/>
      <c r="AB10" s="399"/>
      <c r="AC10" s="399"/>
      <c r="AD10" s="399"/>
      <c r="AE10" s="399"/>
      <c r="AF10" s="399"/>
      <c r="AG10" s="399"/>
      <c r="AH10" s="399"/>
      <c r="AI10" s="399"/>
      <c r="AJ10" s="399"/>
      <c r="AK10" s="399"/>
      <c r="AL10" s="402"/>
      <c r="AM10" s="439" t="s">
        <v>118</v>
      </c>
      <c r="AN10" s="440"/>
      <c r="AO10" s="440"/>
      <c r="AP10" s="440"/>
      <c r="AQ10" s="440"/>
      <c r="AR10" s="440"/>
      <c r="AS10" s="440"/>
      <c r="AT10" s="441"/>
      <c r="AU10" s="442" t="s">
        <v>94</v>
      </c>
      <c r="AV10" s="443"/>
      <c r="AW10" s="443"/>
      <c r="AX10" s="443"/>
      <c r="AY10" s="444" t="s">
        <v>119</v>
      </c>
      <c r="AZ10" s="445"/>
      <c r="BA10" s="445"/>
      <c r="BB10" s="445"/>
      <c r="BC10" s="445"/>
      <c r="BD10" s="445"/>
      <c r="BE10" s="445"/>
      <c r="BF10" s="445"/>
      <c r="BG10" s="445"/>
      <c r="BH10" s="445"/>
      <c r="BI10" s="445"/>
      <c r="BJ10" s="445"/>
      <c r="BK10" s="445"/>
      <c r="BL10" s="445"/>
      <c r="BM10" s="446"/>
      <c r="BN10" s="410">
        <v>241336</v>
      </c>
      <c r="BO10" s="411"/>
      <c r="BP10" s="411"/>
      <c r="BQ10" s="411"/>
      <c r="BR10" s="411"/>
      <c r="BS10" s="411"/>
      <c r="BT10" s="411"/>
      <c r="BU10" s="412"/>
      <c r="BV10" s="410">
        <v>290325</v>
      </c>
      <c r="BW10" s="411"/>
      <c r="BX10" s="411"/>
      <c r="BY10" s="411"/>
      <c r="BZ10" s="411"/>
      <c r="CA10" s="411"/>
      <c r="CB10" s="411"/>
      <c r="CC10" s="41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04"/>
      <c r="C11" s="405"/>
      <c r="D11" s="405"/>
      <c r="E11" s="405"/>
      <c r="F11" s="405"/>
      <c r="G11" s="405"/>
      <c r="H11" s="405"/>
      <c r="I11" s="405"/>
      <c r="J11" s="405"/>
      <c r="K11" s="453"/>
      <c r="L11" s="464" t="s">
        <v>121</v>
      </c>
      <c r="M11" s="465"/>
      <c r="N11" s="465"/>
      <c r="O11" s="465"/>
      <c r="P11" s="465"/>
      <c r="Q11" s="466"/>
      <c r="R11" s="467" t="s">
        <v>122</v>
      </c>
      <c r="S11" s="468"/>
      <c r="T11" s="468"/>
      <c r="U11" s="468"/>
      <c r="V11" s="469"/>
      <c r="W11" s="398"/>
      <c r="X11" s="399"/>
      <c r="Y11" s="399"/>
      <c r="Z11" s="399"/>
      <c r="AA11" s="399"/>
      <c r="AB11" s="399"/>
      <c r="AC11" s="399"/>
      <c r="AD11" s="399"/>
      <c r="AE11" s="399"/>
      <c r="AF11" s="399"/>
      <c r="AG11" s="399"/>
      <c r="AH11" s="399"/>
      <c r="AI11" s="399"/>
      <c r="AJ11" s="399"/>
      <c r="AK11" s="399"/>
      <c r="AL11" s="402"/>
      <c r="AM11" s="439" t="s">
        <v>123</v>
      </c>
      <c r="AN11" s="440"/>
      <c r="AO11" s="440"/>
      <c r="AP11" s="440"/>
      <c r="AQ11" s="440"/>
      <c r="AR11" s="440"/>
      <c r="AS11" s="440"/>
      <c r="AT11" s="441"/>
      <c r="AU11" s="442" t="s">
        <v>94</v>
      </c>
      <c r="AV11" s="443"/>
      <c r="AW11" s="443"/>
      <c r="AX11" s="443"/>
      <c r="AY11" s="444" t="s">
        <v>124</v>
      </c>
      <c r="AZ11" s="445"/>
      <c r="BA11" s="445"/>
      <c r="BB11" s="445"/>
      <c r="BC11" s="445"/>
      <c r="BD11" s="445"/>
      <c r="BE11" s="445"/>
      <c r="BF11" s="445"/>
      <c r="BG11" s="445"/>
      <c r="BH11" s="445"/>
      <c r="BI11" s="445"/>
      <c r="BJ11" s="445"/>
      <c r="BK11" s="445"/>
      <c r="BL11" s="445"/>
      <c r="BM11" s="446"/>
      <c r="BN11" s="410">
        <v>0</v>
      </c>
      <c r="BO11" s="411"/>
      <c r="BP11" s="411"/>
      <c r="BQ11" s="411"/>
      <c r="BR11" s="411"/>
      <c r="BS11" s="411"/>
      <c r="BT11" s="411"/>
      <c r="BU11" s="412"/>
      <c r="BV11" s="410">
        <v>0</v>
      </c>
      <c r="BW11" s="411"/>
      <c r="BX11" s="411"/>
      <c r="BY11" s="411"/>
      <c r="BZ11" s="411"/>
      <c r="CA11" s="411"/>
      <c r="CB11" s="411"/>
      <c r="CC11" s="412"/>
      <c r="CD11" s="413" t="s">
        <v>125</v>
      </c>
      <c r="CE11" s="414"/>
      <c r="CF11" s="414"/>
      <c r="CG11" s="414"/>
      <c r="CH11" s="414"/>
      <c r="CI11" s="414"/>
      <c r="CJ11" s="414"/>
      <c r="CK11" s="414"/>
      <c r="CL11" s="414"/>
      <c r="CM11" s="414"/>
      <c r="CN11" s="414"/>
      <c r="CO11" s="414"/>
      <c r="CP11" s="414"/>
      <c r="CQ11" s="414"/>
      <c r="CR11" s="414"/>
      <c r="CS11" s="415"/>
      <c r="CT11" s="450" t="s">
        <v>126</v>
      </c>
      <c r="CU11" s="451"/>
      <c r="CV11" s="451"/>
      <c r="CW11" s="451"/>
      <c r="CX11" s="451"/>
      <c r="CY11" s="451"/>
      <c r="CZ11" s="451"/>
      <c r="DA11" s="452"/>
      <c r="DB11" s="450" t="s">
        <v>127</v>
      </c>
      <c r="DC11" s="451"/>
      <c r="DD11" s="451"/>
      <c r="DE11" s="451"/>
      <c r="DF11" s="451"/>
      <c r="DG11" s="451"/>
      <c r="DH11" s="451"/>
      <c r="DI11" s="452"/>
    </row>
    <row r="12" spans="1:119" ht="18.75" customHeight="1" x14ac:dyDescent="0.15">
      <c r="A12" s="178"/>
      <c r="B12" s="470" t="s">
        <v>128</v>
      </c>
      <c r="C12" s="471"/>
      <c r="D12" s="471"/>
      <c r="E12" s="471"/>
      <c r="F12" s="471"/>
      <c r="G12" s="471"/>
      <c r="H12" s="471"/>
      <c r="I12" s="471"/>
      <c r="J12" s="471"/>
      <c r="K12" s="472"/>
      <c r="L12" s="479" t="s">
        <v>129</v>
      </c>
      <c r="M12" s="480"/>
      <c r="N12" s="480"/>
      <c r="O12" s="480"/>
      <c r="P12" s="480"/>
      <c r="Q12" s="481"/>
      <c r="R12" s="482">
        <v>118326</v>
      </c>
      <c r="S12" s="483"/>
      <c r="T12" s="483"/>
      <c r="U12" s="483"/>
      <c r="V12" s="484"/>
      <c r="W12" s="485" t="s">
        <v>1</v>
      </c>
      <c r="X12" s="443"/>
      <c r="Y12" s="443"/>
      <c r="Z12" s="443"/>
      <c r="AA12" s="443"/>
      <c r="AB12" s="486"/>
      <c r="AC12" s="487" t="s">
        <v>130</v>
      </c>
      <c r="AD12" s="488"/>
      <c r="AE12" s="488"/>
      <c r="AF12" s="488"/>
      <c r="AG12" s="489"/>
      <c r="AH12" s="487" t="s">
        <v>131</v>
      </c>
      <c r="AI12" s="488"/>
      <c r="AJ12" s="488"/>
      <c r="AK12" s="488"/>
      <c r="AL12" s="490"/>
      <c r="AM12" s="439" t="s">
        <v>132</v>
      </c>
      <c r="AN12" s="440"/>
      <c r="AO12" s="440"/>
      <c r="AP12" s="440"/>
      <c r="AQ12" s="440"/>
      <c r="AR12" s="440"/>
      <c r="AS12" s="440"/>
      <c r="AT12" s="441"/>
      <c r="AU12" s="442" t="s">
        <v>133</v>
      </c>
      <c r="AV12" s="443"/>
      <c r="AW12" s="443"/>
      <c r="AX12" s="443"/>
      <c r="AY12" s="444" t="s">
        <v>134</v>
      </c>
      <c r="AZ12" s="445"/>
      <c r="BA12" s="445"/>
      <c r="BB12" s="445"/>
      <c r="BC12" s="445"/>
      <c r="BD12" s="445"/>
      <c r="BE12" s="445"/>
      <c r="BF12" s="445"/>
      <c r="BG12" s="445"/>
      <c r="BH12" s="445"/>
      <c r="BI12" s="445"/>
      <c r="BJ12" s="445"/>
      <c r="BK12" s="445"/>
      <c r="BL12" s="445"/>
      <c r="BM12" s="446"/>
      <c r="BN12" s="410">
        <v>0</v>
      </c>
      <c r="BO12" s="411"/>
      <c r="BP12" s="411"/>
      <c r="BQ12" s="411"/>
      <c r="BR12" s="411"/>
      <c r="BS12" s="411"/>
      <c r="BT12" s="411"/>
      <c r="BU12" s="412"/>
      <c r="BV12" s="410">
        <v>0</v>
      </c>
      <c r="BW12" s="411"/>
      <c r="BX12" s="411"/>
      <c r="BY12" s="411"/>
      <c r="BZ12" s="411"/>
      <c r="CA12" s="411"/>
      <c r="CB12" s="411"/>
      <c r="CC12" s="412"/>
      <c r="CD12" s="413" t="s">
        <v>135</v>
      </c>
      <c r="CE12" s="414"/>
      <c r="CF12" s="414"/>
      <c r="CG12" s="414"/>
      <c r="CH12" s="414"/>
      <c r="CI12" s="414"/>
      <c r="CJ12" s="414"/>
      <c r="CK12" s="414"/>
      <c r="CL12" s="414"/>
      <c r="CM12" s="414"/>
      <c r="CN12" s="414"/>
      <c r="CO12" s="414"/>
      <c r="CP12" s="414"/>
      <c r="CQ12" s="414"/>
      <c r="CR12" s="414"/>
      <c r="CS12" s="415"/>
      <c r="CT12" s="450" t="s">
        <v>136</v>
      </c>
      <c r="CU12" s="451"/>
      <c r="CV12" s="451"/>
      <c r="CW12" s="451"/>
      <c r="CX12" s="451"/>
      <c r="CY12" s="451"/>
      <c r="CZ12" s="451"/>
      <c r="DA12" s="452"/>
      <c r="DB12" s="450" t="s">
        <v>136</v>
      </c>
      <c r="DC12" s="451"/>
      <c r="DD12" s="451"/>
      <c r="DE12" s="451"/>
      <c r="DF12" s="451"/>
      <c r="DG12" s="451"/>
      <c r="DH12" s="451"/>
      <c r="DI12" s="452"/>
    </row>
    <row r="13" spans="1:119" ht="18.75" customHeight="1" x14ac:dyDescent="0.15">
      <c r="A13" s="178"/>
      <c r="B13" s="473"/>
      <c r="C13" s="474"/>
      <c r="D13" s="474"/>
      <c r="E13" s="474"/>
      <c r="F13" s="474"/>
      <c r="G13" s="474"/>
      <c r="H13" s="474"/>
      <c r="I13" s="474"/>
      <c r="J13" s="474"/>
      <c r="K13" s="475"/>
      <c r="L13" s="187"/>
      <c r="M13" s="501" t="s">
        <v>137</v>
      </c>
      <c r="N13" s="502"/>
      <c r="O13" s="502"/>
      <c r="P13" s="502"/>
      <c r="Q13" s="503"/>
      <c r="R13" s="494">
        <v>115602</v>
      </c>
      <c r="S13" s="495"/>
      <c r="T13" s="495"/>
      <c r="U13" s="495"/>
      <c r="V13" s="496"/>
      <c r="W13" s="426" t="s">
        <v>138</v>
      </c>
      <c r="X13" s="427"/>
      <c r="Y13" s="427"/>
      <c r="Z13" s="427"/>
      <c r="AA13" s="427"/>
      <c r="AB13" s="417"/>
      <c r="AC13" s="461">
        <v>118</v>
      </c>
      <c r="AD13" s="462"/>
      <c r="AE13" s="462"/>
      <c r="AF13" s="462"/>
      <c r="AG13" s="504"/>
      <c r="AH13" s="461">
        <v>119</v>
      </c>
      <c r="AI13" s="462"/>
      <c r="AJ13" s="462"/>
      <c r="AK13" s="462"/>
      <c r="AL13" s="463"/>
      <c r="AM13" s="439" t="s">
        <v>139</v>
      </c>
      <c r="AN13" s="440"/>
      <c r="AO13" s="440"/>
      <c r="AP13" s="440"/>
      <c r="AQ13" s="440"/>
      <c r="AR13" s="440"/>
      <c r="AS13" s="440"/>
      <c r="AT13" s="441"/>
      <c r="AU13" s="442" t="s">
        <v>140</v>
      </c>
      <c r="AV13" s="443"/>
      <c r="AW13" s="443"/>
      <c r="AX13" s="443"/>
      <c r="AY13" s="444" t="s">
        <v>141</v>
      </c>
      <c r="AZ13" s="445"/>
      <c r="BA13" s="445"/>
      <c r="BB13" s="445"/>
      <c r="BC13" s="445"/>
      <c r="BD13" s="445"/>
      <c r="BE13" s="445"/>
      <c r="BF13" s="445"/>
      <c r="BG13" s="445"/>
      <c r="BH13" s="445"/>
      <c r="BI13" s="445"/>
      <c r="BJ13" s="445"/>
      <c r="BK13" s="445"/>
      <c r="BL13" s="445"/>
      <c r="BM13" s="446"/>
      <c r="BN13" s="410">
        <v>582318</v>
      </c>
      <c r="BO13" s="411"/>
      <c r="BP13" s="411"/>
      <c r="BQ13" s="411"/>
      <c r="BR13" s="411"/>
      <c r="BS13" s="411"/>
      <c r="BT13" s="411"/>
      <c r="BU13" s="412"/>
      <c r="BV13" s="410">
        <v>803876</v>
      </c>
      <c r="BW13" s="411"/>
      <c r="BX13" s="411"/>
      <c r="BY13" s="411"/>
      <c r="BZ13" s="411"/>
      <c r="CA13" s="411"/>
      <c r="CB13" s="411"/>
      <c r="CC13" s="412"/>
      <c r="CD13" s="413" t="s">
        <v>142</v>
      </c>
      <c r="CE13" s="414"/>
      <c r="CF13" s="414"/>
      <c r="CG13" s="414"/>
      <c r="CH13" s="414"/>
      <c r="CI13" s="414"/>
      <c r="CJ13" s="414"/>
      <c r="CK13" s="414"/>
      <c r="CL13" s="414"/>
      <c r="CM13" s="414"/>
      <c r="CN13" s="414"/>
      <c r="CO13" s="414"/>
      <c r="CP13" s="414"/>
      <c r="CQ13" s="414"/>
      <c r="CR13" s="414"/>
      <c r="CS13" s="415"/>
      <c r="CT13" s="407">
        <v>6.5</v>
      </c>
      <c r="CU13" s="408"/>
      <c r="CV13" s="408"/>
      <c r="CW13" s="408"/>
      <c r="CX13" s="408"/>
      <c r="CY13" s="408"/>
      <c r="CZ13" s="408"/>
      <c r="DA13" s="409"/>
      <c r="DB13" s="407">
        <v>6.2</v>
      </c>
      <c r="DC13" s="408"/>
      <c r="DD13" s="408"/>
      <c r="DE13" s="408"/>
      <c r="DF13" s="408"/>
      <c r="DG13" s="408"/>
      <c r="DH13" s="408"/>
      <c r="DI13" s="409"/>
    </row>
    <row r="14" spans="1:119" ht="18.75" customHeight="1" thickBot="1" x14ac:dyDescent="0.2">
      <c r="A14" s="178"/>
      <c r="B14" s="473"/>
      <c r="C14" s="474"/>
      <c r="D14" s="474"/>
      <c r="E14" s="474"/>
      <c r="F14" s="474"/>
      <c r="G14" s="474"/>
      <c r="H14" s="474"/>
      <c r="I14" s="474"/>
      <c r="J14" s="474"/>
      <c r="K14" s="475"/>
      <c r="L14" s="491" t="s">
        <v>143</v>
      </c>
      <c r="M14" s="492"/>
      <c r="N14" s="492"/>
      <c r="O14" s="492"/>
      <c r="P14" s="492"/>
      <c r="Q14" s="493"/>
      <c r="R14" s="494">
        <v>119452</v>
      </c>
      <c r="S14" s="495"/>
      <c r="T14" s="495"/>
      <c r="U14" s="495"/>
      <c r="V14" s="496"/>
      <c r="W14" s="400"/>
      <c r="X14" s="401"/>
      <c r="Y14" s="401"/>
      <c r="Z14" s="401"/>
      <c r="AA14" s="401"/>
      <c r="AB14" s="390"/>
      <c r="AC14" s="497">
        <v>0.2</v>
      </c>
      <c r="AD14" s="498"/>
      <c r="AE14" s="498"/>
      <c r="AF14" s="498"/>
      <c r="AG14" s="499"/>
      <c r="AH14" s="497">
        <v>0.2</v>
      </c>
      <c r="AI14" s="498"/>
      <c r="AJ14" s="498"/>
      <c r="AK14" s="498"/>
      <c r="AL14" s="500"/>
      <c r="AM14" s="439"/>
      <c r="AN14" s="440"/>
      <c r="AO14" s="440"/>
      <c r="AP14" s="440"/>
      <c r="AQ14" s="440"/>
      <c r="AR14" s="440"/>
      <c r="AS14" s="440"/>
      <c r="AT14" s="441"/>
      <c r="AU14" s="442"/>
      <c r="AV14" s="443"/>
      <c r="AW14" s="443"/>
      <c r="AX14" s="443"/>
      <c r="AY14" s="444"/>
      <c r="AZ14" s="445"/>
      <c r="BA14" s="445"/>
      <c r="BB14" s="445"/>
      <c r="BC14" s="445"/>
      <c r="BD14" s="445"/>
      <c r="BE14" s="445"/>
      <c r="BF14" s="445"/>
      <c r="BG14" s="445"/>
      <c r="BH14" s="445"/>
      <c r="BI14" s="445"/>
      <c r="BJ14" s="445"/>
      <c r="BK14" s="445"/>
      <c r="BL14" s="445"/>
      <c r="BM14" s="446"/>
      <c r="BN14" s="410"/>
      <c r="BO14" s="411"/>
      <c r="BP14" s="411"/>
      <c r="BQ14" s="411"/>
      <c r="BR14" s="411"/>
      <c r="BS14" s="411"/>
      <c r="BT14" s="411"/>
      <c r="BU14" s="412"/>
      <c r="BV14" s="410"/>
      <c r="BW14" s="411"/>
      <c r="BX14" s="411"/>
      <c r="BY14" s="411"/>
      <c r="BZ14" s="411"/>
      <c r="CA14" s="411"/>
      <c r="CB14" s="411"/>
      <c r="CC14" s="412"/>
      <c r="CD14" s="505" t="s">
        <v>144</v>
      </c>
      <c r="CE14" s="506"/>
      <c r="CF14" s="506"/>
      <c r="CG14" s="506"/>
      <c r="CH14" s="506"/>
      <c r="CI14" s="506"/>
      <c r="CJ14" s="506"/>
      <c r="CK14" s="506"/>
      <c r="CL14" s="506"/>
      <c r="CM14" s="506"/>
      <c r="CN14" s="506"/>
      <c r="CO14" s="506"/>
      <c r="CP14" s="506"/>
      <c r="CQ14" s="506"/>
      <c r="CR14" s="506"/>
      <c r="CS14" s="507"/>
      <c r="CT14" s="508" t="s">
        <v>126</v>
      </c>
      <c r="CU14" s="509"/>
      <c r="CV14" s="509"/>
      <c r="CW14" s="509"/>
      <c r="CX14" s="509"/>
      <c r="CY14" s="509"/>
      <c r="CZ14" s="509"/>
      <c r="DA14" s="510"/>
      <c r="DB14" s="508" t="s">
        <v>126</v>
      </c>
      <c r="DC14" s="509"/>
      <c r="DD14" s="509"/>
      <c r="DE14" s="509"/>
      <c r="DF14" s="509"/>
      <c r="DG14" s="509"/>
      <c r="DH14" s="509"/>
      <c r="DI14" s="510"/>
    </row>
    <row r="15" spans="1:119" ht="18.75" customHeight="1" x14ac:dyDescent="0.15">
      <c r="A15" s="178"/>
      <c r="B15" s="473"/>
      <c r="C15" s="474"/>
      <c r="D15" s="474"/>
      <c r="E15" s="474"/>
      <c r="F15" s="474"/>
      <c r="G15" s="474"/>
      <c r="H15" s="474"/>
      <c r="I15" s="474"/>
      <c r="J15" s="474"/>
      <c r="K15" s="475"/>
      <c r="L15" s="187"/>
      <c r="M15" s="501" t="s">
        <v>137</v>
      </c>
      <c r="N15" s="502"/>
      <c r="O15" s="502"/>
      <c r="P15" s="502"/>
      <c r="Q15" s="503"/>
      <c r="R15" s="494">
        <v>116588</v>
      </c>
      <c r="S15" s="495"/>
      <c r="T15" s="495"/>
      <c r="U15" s="495"/>
      <c r="V15" s="496"/>
      <c r="W15" s="426" t="s">
        <v>145</v>
      </c>
      <c r="X15" s="427"/>
      <c r="Y15" s="427"/>
      <c r="Z15" s="427"/>
      <c r="AA15" s="427"/>
      <c r="AB15" s="417"/>
      <c r="AC15" s="461">
        <v>14499</v>
      </c>
      <c r="AD15" s="462"/>
      <c r="AE15" s="462"/>
      <c r="AF15" s="462"/>
      <c r="AG15" s="504"/>
      <c r="AH15" s="461">
        <v>15356</v>
      </c>
      <c r="AI15" s="462"/>
      <c r="AJ15" s="462"/>
      <c r="AK15" s="462"/>
      <c r="AL15" s="463"/>
      <c r="AM15" s="439"/>
      <c r="AN15" s="440"/>
      <c r="AO15" s="440"/>
      <c r="AP15" s="440"/>
      <c r="AQ15" s="440"/>
      <c r="AR15" s="440"/>
      <c r="AS15" s="440"/>
      <c r="AT15" s="441"/>
      <c r="AU15" s="442"/>
      <c r="AV15" s="443"/>
      <c r="AW15" s="443"/>
      <c r="AX15" s="443"/>
      <c r="AY15" s="370" t="s">
        <v>146</v>
      </c>
      <c r="AZ15" s="371"/>
      <c r="BA15" s="371"/>
      <c r="BB15" s="371"/>
      <c r="BC15" s="371"/>
      <c r="BD15" s="371"/>
      <c r="BE15" s="371"/>
      <c r="BF15" s="371"/>
      <c r="BG15" s="371"/>
      <c r="BH15" s="371"/>
      <c r="BI15" s="371"/>
      <c r="BJ15" s="371"/>
      <c r="BK15" s="371"/>
      <c r="BL15" s="371"/>
      <c r="BM15" s="372"/>
      <c r="BN15" s="373">
        <v>14113058</v>
      </c>
      <c r="BO15" s="374"/>
      <c r="BP15" s="374"/>
      <c r="BQ15" s="374"/>
      <c r="BR15" s="374"/>
      <c r="BS15" s="374"/>
      <c r="BT15" s="374"/>
      <c r="BU15" s="375"/>
      <c r="BV15" s="373">
        <v>14503903</v>
      </c>
      <c r="BW15" s="374"/>
      <c r="BX15" s="374"/>
      <c r="BY15" s="374"/>
      <c r="BZ15" s="374"/>
      <c r="CA15" s="374"/>
      <c r="CB15" s="374"/>
      <c r="CC15" s="375"/>
      <c r="CD15" s="511" t="s">
        <v>147</v>
      </c>
      <c r="CE15" s="512"/>
      <c r="CF15" s="512"/>
      <c r="CG15" s="512"/>
      <c r="CH15" s="512"/>
      <c r="CI15" s="512"/>
      <c r="CJ15" s="512"/>
      <c r="CK15" s="512"/>
      <c r="CL15" s="512"/>
      <c r="CM15" s="512"/>
      <c r="CN15" s="512"/>
      <c r="CO15" s="512"/>
      <c r="CP15" s="512"/>
      <c r="CQ15" s="512"/>
      <c r="CR15" s="512"/>
      <c r="CS15" s="51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73"/>
      <c r="C16" s="474"/>
      <c r="D16" s="474"/>
      <c r="E16" s="474"/>
      <c r="F16" s="474"/>
      <c r="G16" s="474"/>
      <c r="H16" s="474"/>
      <c r="I16" s="474"/>
      <c r="J16" s="474"/>
      <c r="K16" s="475"/>
      <c r="L16" s="491" t="s">
        <v>148</v>
      </c>
      <c r="M16" s="514"/>
      <c r="N16" s="514"/>
      <c r="O16" s="514"/>
      <c r="P16" s="514"/>
      <c r="Q16" s="515"/>
      <c r="R16" s="516" t="s">
        <v>149</v>
      </c>
      <c r="S16" s="517"/>
      <c r="T16" s="517"/>
      <c r="U16" s="517"/>
      <c r="V16" s="518"/>
      <c r="W16" s="400"/>
      <c r="X16" s="401"/>
      <c r="Y16" s="401"/>
      <c r="Z16" s="401"/>
      <c r="AA16" s="401"/>
      <c r="AB16" s="390"/>
      <c r="AC16" s="497">
        <v>29.4</v>
      </c>
      <c r="AD16" s="498"/>
      <c r="AE16" s="498"/>
      <c r="AF16" s="498"/>
      <c r="AG16" s="499"/>
      <c r="AH16" s="497">
        <v>31.2</v>
      </c>
      <c r="AI16" s="498"/>
      <c r="AJ16" s="498"/>
      <c r="AK16" s="498"/>
      <c r="AL16" s="500"/>
      <c r="AM16" s="439"/>
      <c r="AN16" s="440"/>
      <c r="AO16" s="440"/>
      <c r="AP16" s="440"/>
      <c r="AQ16" s="440"/>
      <c r="AR16" s="440"/>
      <c r="AS16" s="440"/>
      <c r="AT16" s="441"/>
      <c r="AU16" s="442"/>
      <c r="AV16" s="443"/>
      <c r="AW16" s="443"/>
      <c r="AX16" s="443"/>
      <c r="AY16" s="444" t="s">
        <v>150</v>
      </c>
      <c r="AZ16" s="445"/>
      <c r="BA16" s="445"/>
      <c r="BB16" s="445"/>
      <c r="BC16" s="445"/>
      <c r="BD16" s="445"/>
      <c r="BE16" s="445"/>
      <c r="BF16" s="445"/>
      <c r="BG16" s="445"/>
      <c r="BH16" s="445"/>
      <c r="BI16" s="445"/>
      <c r="BJ16" s="445"/>
      <c r="BK16" s="445"/>
      <c r="BL16" s="445"/>
      <c r="BM16" s="446"/>
      <c r="BN16" s="410">
        <v>19981251</v>
      </c>
      <c r="BO16" s="411"/>
      <c r="BP16" s="411"/>
      <c r="BQ16" s="411"/>
      <c r="BR16" s="411"/>
      <c r="BS16" s="411"/>
      <c r="BT16" s="411"/>
      <c r="BU16" s="412"/>
      <c r="BV16" s="410">
        <v>19347238</v>
      </c>
      <c r="BW16" s="411"/>
      <c r="BX16" s="411"/>
      <c r="BY16" s="411"/>
      <c r="BZ16" s="411"/>
      <c r="CA16" s="411"/>
      <c r="CB16" s="411"/>
      <c r="CC16" s="412"/>
      <c r="CD16" s="191"/>
      <c r="CE16" s="524"/>
      <c r="CF16" s="524"/>
      <c r="CG16" s="524"/>
      <c r="CH16" s="524"/>
      <c r="CI16" s="524"/>
      <c r="CJ16" s="524"/>
      <c r="CK16" s="524"/>
      <c r="CL16" s="524"/>
      <c r="CM16" s="524"/>
      <c r="CN16" s="524"/>
      <c r="CO16" s="524"/>
      <c r="CP16" s="524"/>
      <c r="CQ16" s="524"/>
      <c r="CR16" s="524"/>
      <c r="CS16" s="525"/>
      <c r="CT16" s="407"/>
      <c r="CU16" s="408"/>
      <c r="CV16" s="408"/>
      <c r="CW16" s="408"/>
      <c r="CX16" s="408"/>
      <c r="CY16" s="408"/>
      <c r="CZ16" s="408"/>
      <c r="DA16" s="409"/>
      <c r="DB16" s="407"/>
      <c r="DC16" s="408"/>
      <c r="DD16" s="408"/>
      <c r="DE16" s="408"/>
      <c r="DF16" s="408"/>
      <c r="DG16" s="408"/>
      <c r="DH16" s="408"/>
      <c r="DI16" s="409"/>
    </row>
    <row r="17" spans="1:113" ht="18.75" customHeight="1" thickBot="1" x14ac:dyDescent="0.2">
      <c r="A17" s="178"/>
      <c r="B17" s="476"/>
      <c r="C17" s="477"/>
      <c r="D17" s="477"/>
      <c r="E17" s="477"/>
      <c r="F17" s="477"/>
      <c r="G17" s="477"/>
      <c r="H17" s="477"/>
      <c r="I17" s="477"/>
      <c r="J17" s="477"/>
      <c r="K17" s="478"/>
      <c r="L17" s="192"/>
      <c r="M17" s="521" t="s">
        <v>151</v>
      </c>
      <c r="N17" s="522"/>
      <c r="O17" s="522"/>
      <c r="P17" s="522"/>
      <c r="Q17" s="523"/>
      <c r="R17" s="516" t="s">
        <v>152</v>
      </c>
      <c r="S17" s="517"/>
      <c r="T17" s="517"/>
      <c r="U17" s="517"/>
      <c r="V17" s="518"/>
      <c r="W17" s="426" t="s">
        <v>153</v>
      </c>
      <c r="X17" s="427"/>
      <c r="Y17" s="427"/>
      <c r="Z17" s="427"/>
      <c r="AA17" s="427"/>
      <c r="AB17" s="417"/>
      <c r="AC17" s="461">
        <v>34701</v>
      </c>
      <c r="AD17" s="462"/>
      <c r="AE17" s="462"/>
      <c r="AF17" s="462"/>
      <c r="AG17" s="504"/>
      <c r="AH17" s="461">
        <v>33820</v>
      </c>
      <c r="AI17" s="462"/>
      <c r="AJ17" s="462"/>
      <c r="AK17" s="462"/>
      <c r="AL17" s="463"/>
      <c r="AM17" s="439"/>
      <c r="AN17" s="440"/>
      <c r="AO17" s="440"/>
      <c r="AP17" s="440"/>
      <c r="AQ17" s="440"/>
      <c r="AR17" s="440"/>
      <c r="AS17" s="440"/>
      <c r="AT17" s="441"/>
      <c r="AU17" s="442"/>
      <c r="AV17" s="443"/>
      <c r="AW17" s="443"/>
      <c r="AX17" s="443"/>
      <c r="AY17" s="444" t="s">
        <v>154</v>
      </c>
      <c r="AZ17" s="445"/>
      <c r="BA17" s="445"/>
      <c r="BB17" s="445"/>
      <c r="BC17" s="445"/>
      <c r="BD17" s="445"/>
      <c r="BE17" s="445"/>
      <c r="BF17" s="445"/>
      <c r="BG17" s="445"/>
      <c r="BH17" s="445"/>
      <c r="BI17" s="445"/>
      <c r="BJ17" s="445"/>
      <c r="BK17" s="445"/>
      <c r="BL17" s="445"/>
      <c r="BM17" s="446"/>
      <c r="BN17" s="410">
        <v>17896449</v>
      </c>
      <c r="BO17" s="411"/>
      <c r="BP17" s="411"/>
      <c r="BQ17" s="411"/>
      <c r="BR17" s="411"/>
      <c r="BS17" s="411"/>
      <c r="BT17" s="411"/>
      <c r="BU17" s="412"/>
      <c r="BV17" s="410">
        <v>18423781</v>
      </c>
      <c r="BW17" s="411"/>
      <c r="BX17" s="411"/>
      <c r="BY17" s="411"/>
      <c r="BZ17" s="411"/>
      <c r="CA17" s="411"/>
      <c r="CB17" s="411"/>
      <c r="CC17" s="412"/>
      <c r="CD17" s="191"/>
      <c r="CE17" s="524"/>
      <c r="CF17" s="524"/>
      <c r="CG17" s="524"/>
      <c r="CH17" s="524"/>
      <c r="CI17" s="524"/>
      <c r="CJ17" s="524"/>
      <c r="CK17" s="524"/>
      <c r="CL17" s="524"/>
      <c r="CM17" s="524"/>
      <c r="CN17" s="524"/>
      <c r="CO17" s="524"/>
      <c r="CP17" s="524"/>
      <c r="CQ17" s="524"/>
      <c r="CR17" s="524"/>
      <c r="CS17" s="525"/>
      <c r="CT17" s="407"/>
      <c r="CU17" s="408"/>
      <c r="CV17" s="408"/>
      <c r="CW17" s="408"/>
      <c r="CX17" s="408"/>
      <c r="CY17" s="408"/>
      <c r="CZ17" s="408"/>
      <c r="DA17" s="409"/>
      <c r="DB17" s="407"/>
      <c r="DC17" s="408"/>
      <c r="DD17" s="408"/>
      <c r="DE17" s="408"/>
      <c r="DF17" s="408"/>
      <c r="DG17" s="408"/>
      <c r="DH17" s="408"/>
      <c r="DI17" s="409"/>
    </row>
    <row r="18" spans="1:113" ht="18.75" customHeight="1" thickBot="1" x14ac:dyDescent="0.2">
      <c r="A18" s="178"/>
      <c r="B18" s="532" t="s">
        <v>155</v>
      </c>
      <c r="C18" s="453"/>
      <c r="D18" s="453"/>
      <c r="E18" s="533"/>
      <c r="F18" s="533"/>
      <c r="G18" s="533"/>
      <c r="H18" s="533"/>
      <c r="I18" s="533"/>
      <c r="J18" s="533"/>
      <c r="K18" s="533"/>
      <c r="L18" s="534">
        <v>18.27</v>
      </c>
      <c r="M18" s="534"/>
      <c r="N18" s="534"/>
      <c r="O18" s="534"/>
      <c r="P18" s="534"/>
      <c r="Q18" s="534"/>
      <c r="R18" s="535"/>
      <c r="S18" s="535"/>
      <c r="T18" s="535"/>
      <c r="U18" s="535"/>
      <c r="V18" s="536"/>
      <c r="W18" s="428"/>
      <c r="X18" s="429"/>
      <c r="Y18" s="429"/>
      <c r="Z18" s="429"/>
      <c r="AA18" s="429"/>
      <c r="AB18" s="420"/>
      <c r="AC18" s="537">
        <v>70.400000000000006</v>
      </c>
      <c r="AD18" s="538"/>
      <c r="AE18" s="538"/>
      <c r="AF18" s="538"/>
      <c r="AG18" s="539"/>
      <c r="AH18" s="537">
        <v>68.599999999999994</v>
      </c>
      <c r="AI18" s="538"/>
      <c r="AJ18" s="538"/>
      <c r="AK18" s="538"/>
      <c r="AL18" s="540"/>
      <c r="AM18" s="439"/>
      <c r="AN18" s="440"/>
      <c r="AO18" s="440"/>
      <c r="AP18" s="440"/>
      <c r="AQ18" s="440"/>
      <c r="AR18" s="440"/>
      <c r="AS18" s="440"/>
      <c r="AT18" s="441"/>
      <c r="AU18" s="442"/>
      <c r="AV18" s="443"/>
      <c r="AW18" s="443"/>
      <c r="AX18" s="443"/>
      <c r="AY18" s="444" t="s">
        <v>156</v>
      </c>
      <c r="AZ18" s="445"/>
      <c r="BA18" s="445"/>
      <c r="BB18" s="445"/>
      <c r="BC18" s="445"/>
      <c r="BD18" s="445"/>
      <c r="BE18" s="445"/>
      <c r="BF18" s="445"/>
      <c r="BG18" s="445"/>
      <c r="BH18" s="445"/>
      <c r="BI18" s="445"/>
      <c r="BJ18" s="445"/>
      <c r="BK18" s="445"/>
      <c r="BL18" s="445"/>
      <c r="BM18" s="446"/>
      <c r="BN18" s="410">
        <v>26249355</v>
      </c>
      <c r="BO18" s="411"/>
      <c r="BP18" s="411"/>
      <c r="BQ18" s="411"/>
      <c r="BR18" s="411"/>
      <c r="BS18" s="411"/>
      <c r="BT18" s="411"/>
      <c r="BU18" s="412"/>
      <c r="BV18" s="410">
        <v>24827026</v>
      </c>
      <c r="BW18" s="411"/>
      <c r="BX18" s="411"/>
      <c r="BY18" s="411"/>
      <c r="BZ18" s="411"/>
      <c r="CA18" s="411"/>
      <c r="CB18" s="411"/>
      <c r="CC18" s="412"/>
      <c r="CD18" s="191"/>
      <c r="CE18" s="524"/>
      <c r="CF18" s="524"/>
      <c r="CG18" s="524"/>
      <c r="CH18" s="524"/>
      <c r="CI18" s="524"/>
      <c r="CJ18" s="524"/>
      <c r="CK18" s="524"/>
      <c r="CL18" s="524"/>
      <c r="CM18" s="524"/>
      <c r="CN18" s="524"/>
      <c r="CO18" s="524"/>
      <c r="CP18" s="524"/>
      <c r="CQ18" s="524"/>
      <c r="CR18" s="524"/>
      <c r="CS18" s="525"/>
      <c r="CT18" s="407"/>
      <c r="CU18" s="408"/>
      <c r="CV18" s="408"/>
      <c r="CW18" s="408"/>
      <c r="CX18" s="408"/>
      <c r="CY18" s="408"/>
      <c r="CZ18" s="408"/>
      <c r="DA18" s="409"/>
      <c r="DB18" s="407"/>
      <c r="DC18" s="408"/>
      <c r="DD18" s="408"/>
      <c r="DE18" s="408"/>
      <c r="DF18" s="408"/>
      <c r="DG18" s="408"/>
      <c r="DH18" s="408"/>
      <c r="DI18" s="409"/>
    </row>
    <row r="19" spans="1:113" ht="18.75" customHeight="1" thickBot="1" x14ac:dyDescent="0.2">
      <c r="A19" s="178"/>
      <c r="B19" s="532" t="s">
        <v>157</v>
      </c>
      <c r="C19" s="453"/>
      <c r="D19" s="453"/>
      <c r="E19" s="533"/>
      <c r="F19" s="533"/>
      <c r="G19" s="533"/>
      <c r="H19" s="533"/>
      <c r="I19" s="533"/>
      <c r="J19" s="533"/>
      <c r="K19" s="533"/>
      <c r="L19" s="541">
        <v>6533</v>
      </c>
      <c r="M19" s="541"/>
      <c r="N19" s="541"/>
      <c r="O19" s="541"/>
      <c r="P19" s="541"/>
      <c r="Q19" s="541"/>
      <c r="R19" s="542"/>
      <c r="S19" s="542"/>
      <c r="T19" s="542"/>
      <c r="U19" s="542"/>
      <c r="V19" s="543"/>
      <c r="W19" s="367"/>
      <c r="X19" s="368"/>
      <c r="Y19" s="368"/>
      <c r="Z19" s="368"/>
      <c r="AA19" s="368"/>
      <c r="AB19" s="368"/>
      <c r="AC19" s="519"/>
      <c r="AD19" s="519"/>
      <c r="AE19" s="519"/>
      <c r="AF19" s="519"/>
      <c r="AG19" s="519"/>
      <c r="AH19" s="519"/>
      <c r="AI19" s="519"/>
      <c r="AJ19" s="519"/>
      <c r="AK19" s="519"/>
      <c r="AL19" s="520"/>
      <c r="AM19" s="439"/>
      <c r="AN19" s="440"/>
      <c r="AO19" s="440"/>
      <c r="AP19" s="440"/>
      <c r="AQ19" s="440"/>
      <c r="AR19" s="440"/>
      <c r="AS19" s="440"/>
      <c r="AT19" s="441"/>
      <c r="AU19" s="442"/>
      <c r="AV19" s="443"/>
      <c r="AW19" s="443"/>
      <c r="AX19" s="443"/>
      <c r="AY19" s="444" t="s">
        <v>158</v>
      </c>
      <c r="AZ19" s="445"/>
      <c r="BA19" s="445"/>
      <c r="BB19" s="445"/>
      <c r="BC19" s="445"/>
      <c r="BD19" s="445"/>
      <c r="BE19" s="445"/>
      <c r="BF19" s="445"/>
      <c r="BG19" s="445"/>
      <c r="BH19" s="445"/>
      <c r="BI19" s="445"/>
      <c r="BJ19" s="445"/>
      <c r="BK19" s="445"/>
      <c r="BL19" s="445"/>
      <c r="BM19" s="446"/>
      <c r="BN19" s="410">
        <v>34100065</v>
      </c>
      <c r="BO19" s="411"/>
      <c r="BP19" s="411"/>
      <c r="BQ19" s="411"/>
      <c r="BR19" s="411"/>
      <c r="BS19" s="411"/>
      <c r="BT19" s="411"/>
      <c r="BU19" s="412"/>
      <c r="BV19" s="410">
        <v>32219332</v>
      </c>
      <c r="BW19" s="411"/>
      <c r="BX19" s="411"/>
      <c r="BY19" s="411"/>
      <c r="BZ19" s="411"/>
      <c r="CA19" s="411"/>
      <c r="CB19" s="411"/>
      <c r="CC19" s="412"/>
      <c r="CD19" s="191"/>
      <c r="CE19" s="524"/>
      <c r="CF19" s="524"/>
      <c r="CG19" s="524"/>
      <c r="CH19" s="524"/>
      <c r="CI19" s="524"/>
      <c r="CJ19" s="524"/>
      <c r="CK19" s="524"/>
      <c r="CL19" s="524"/>
      <c r="CM19" s="524"/>
      <c r="CN19" s="524"/>
      <c r="CO19" s="524"/>
      <c r="CP19" s="524"/>
      <c r="CQ19" s="524"/>
      <c r="CR19" s="524"/>
      <c r="CS19" s="525"/>
      <c r="CT19" s="407"/>
      <c r="CU19" s="408"/>
      <c r="CV19" s="408"/>
      <c r="CW19" s="408"/>
      <c r="CX19" s="408"/>
      <c r="CY19" s="408"/>
      <c r="CZ19" s="408"/>
      <c r="DA19" s="409"/>
      <c r="DB19" s="407"/>
      <c r="DC19" s="408"/>
      <c r="DD19" s="408"/>
      <c r="DE19" s="408"/>
      <c r="DF19" s="408"/>
      <c r="DG19" s="408"/>
      <c r="DH19" s="408"/>
      <c r="DI19" s="409"/>
    </row>
    <row r="20" spans="1:113" ht="18.75" customHeight="1" thickBot="1" x14ac:dyDescent="0.2">
      <c r="A20" s="178"/>
      <c r="B20" s="532" t="s">
        <v>159</v>
      </c>
      <c r="C20" s="453"/>
      <c r="D20" s="453"/>
      <c r="E20" s="533"/>
      <c r="F20" s="533"/>
      <c r="G20" s="533"/>
      <c r="H20" s="533"/>
      <c r="I20" s="533"/>
      <c r="J20" s="533"/>
      <c r="K20" s="533"/>
      <c r="L20" s="541">
        <v>52686</v>
      </c>
      <c r="M20" s="541"/>
      <c r="N20" s="541"/>
      <c r="O20" s="541"/>
      <c r="P20" s="541"/>
      <c r="Q20" s="541"/>
      <c r="R20" s="542"/>
      <c r="S20" s="542"/>
      <c r="T20" s="542"/>
      <c r="U20" s="542"/>
      <c r="V20" s="543"/>
      <c r="W20" s="428"/>
      <c r="X20" s="429"/>
      <c r="Y20" s="429"/>
      <c r="Z20" s="429"/>
      <c r="AA20" s="429"/>
      <c r="AB20" s="429"/>
      <c r="AC20" s="544"/>
      <c r="AD20" s="544"/>
      <c r="AE20" s="544"/>
      <c r="AF20" s="544"/>
      <c r="AG20" s="544"/>
      <c r="AH20" s="544"/>
      <c r="AI20" s="544"/>
      <c r="AJ20" s="544"/>
      <c r="AK20" s="544"/>
      <c r="AL20" s="545"/>
      <c r="AM20" s="546"/>
      <c r="AN20" s="465"/>
      <c r="AO20" s="465"/>
      <c r="AP20" s="465"/>
      <c r="AQ20" s="465"/>
      <c r="AR20" s="465"/>
      <c r="AS20" s="465"/>
      <c r="AT20" s="466"/>
      <c r="AU20" s="547"/>
      <c r="AV20" s="548"/>
      <c r="AW20" s="548"/>
      <c r="AX20" s="549"/>
      <c r="AY20" s="444"/>
      <c r="AZ20" s="445"/>
      <c r="BA20" s="445"/>
      <c r="BB20" s="445"/>
      <c r="BC20" s="445"/>
      <c r="BD20" s="445"/>
      <c r="BE20" s="445"/>
      <c r="BF20" s="445"/>
      <c r="BG20" s="445"/>
      <c r="BH20" s="445"/>
      <c r="BI20" s="445"/>
      <c r="BJ20" s="445"/>
      <c r="BK20" s="445"/>
      <c r="BL20" s="445"/>
      <c r="BM20" s="446"/>
      <c r="BN20" s="410"/>
      <c r="BO20" s="411"/>
      <c r="BP20" s="411"/>
      <c r="BQ20" s="411"/>
      <c r="BR20" s="411"/>
      <c r="BS20" s="411"/>
      <c r="BT20" s="411"/>
      <c r="BU20" s="412"/>
      <c r="BV20" s="410"/>
      <c r="BW20" s="411"/>
      <c r="BX20" s="411"/>
      <c r="BY20" s="411"/>
      <c r="BZ20" s="411"/>
      <c r="CA20" s="411"/>
      <c r="CB20" s="411"/>
      <c r="CC20" s="412"/>
      <c r="CD20" s="191"/>
      <c r="CE20" s="524"/>
      <c r="CF20" s="524"/>
      <c r="CG20" s="524"/>
      <c r="CH20" s="524"/>
      <c r="CI20" s="524"/>
      <c r="CJ20" s="524"/>
      <c r="CK20" s="524"/>
      <c r="CL20" s="524"/>
      <c r="CM20" s="524"/>
      <c r="CN20" s="524"/>
      <c r="CO20" s="524"/>
      <c r="CP20" s="524"/>
      <c r="CQ20" s="524"/>
      <c r="CR20" s="524"/>
      <c r="CS20" s="525"/>
      <c r="CT20" s="407"/>
      <c r="CU20" s="408"/>
      <c r="CV20" s="408"/>
      <c r="CW20" s="408"/>
      <c r="CX20" s="408"/>
      <c r="CY20" s="408"/>
      <c r="CZ20" s="408"/>
      <c r="DA20" s="409"/>
      <c r="DB20" s="407"/>
      <c r="DC20" s="408"/>
      <c r="DD20" s="408"/>
      <c r="DE20" s="408"/>
      <c r="DF20" s="408"/>
      <c r="DG20" s="408"/>
      <c r="DH20" s="408"/>
      <c r="DI20" s="409"/>
    </row>
    <row r="21" spans="1:113" ht="18.75" customHeight="1" thickBot="1" x14ac:dyDescent="0.2">
      <c r="A21" s="178"/>
      <c r="B21" s="550" t="s">
        <v>160</v>
      </c>
      <c r="C21" s="551"/>
      <c r="D21" s="551"/>
      <c r="E21" s="551"/>
      <c r="F21" s="551"/>
      <c r="G21" s="551"/>
      <c r="H21" s="551"/>
      <c r="I21" s="551"/>
      <c r="J21" s="551"/>
      <c r="K21" s="551"/>
      <c r="L21" s="551"/>
      <c r="M21" s="551"/>
      <c r="N21" s="551"/>
      <c r="O21" s="551"/>
      <c r="P21" s="551"/>
      <c r="Q21" s="551"/>
      <c r="R21" s="551"/>
      <c r="S21" s="551"/>
      <c r="T21" s="551"/>
      <c r="U21" s="551"/>
      <c r="V21" s="551"/>
      <c r="W21" s="551"/>
      <c r="X21" s="551"/>
      <c r="Y21" s="551"/>
      <c r="Z21" s="551"/>
      <c r="AA21" s="551"/>
      <c r="AB21" s="551"/>
      <c r="AC21" s="551"/>
      <c r="AD21" s="551"/>
      <c r="AE21" s="551"/>
      <c r="AF21" s="551"/>
      <c r="AG21" s="551"/>
      <c r="AH21" s="551"/>
      <c r="AI21" s="551"/>
      <c r="AJ21" s="551"/>
      <c r="AK21" s="551"/>
      <c r="AL21" s="551"/>
      <c r="AM21" s="551"/>
      <c r="AN21" s="551"/>
      <c r="AO21" s="551"/>
      <c r="AP21" s="551"/>
      <c r="AQ21" s="551"/>
      <c r="AR21" s="551"/>
      <c r="AS21" s="551"/>
      <c r="AT21" s="551"/>
      <c r="AU21" s="551"/>
      <c r="AV21" s="551"/>
      <c r="AW21" s="551"/>
      <c r="AX21" s="552"/>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1"/>
      <c r="CE21" s="524"/>
      <c r="CF21" s="524"/>
      <c r="CG21" s="524"/>
      <c r="CH21" s="524"/>
      <c r="CI21" s="524"/>
      <c r="CJ21" s="524"/>
      <c r="CK21" s="524"/>
      <c r="CL21" s="524"/>
      <c r="CM21" s="524"/>
      <c r="CN21" s="524"/>
      <c r="CO21" s="524"/>
      <c r="CP21" s="524"/>
      <c r="CQ21" s="524"/>
      <c r="CR21" s="524"/>
      <c r="CS21" s="525"/>
      <c r="CT21" s="407"/>
      <c r="CU21" s="408"/>
      <c r="CV21" s="408"/>
      <c r="CW21" s="408"/>
      <c r="CX21" s="408"/>
      <c r="CY21" s="408"/>
      <c r="CZ21" s="408"/>
      <c r="DA21" s="409"/>
      <c r="DB21" s="407"/>
      <c r="DC21" s="408"/>
      <c r="DD21" s="408"/>
      <c r="DE21" s="408"/>
      <c r="DF21" s="408"/>
      <c r="DG21" s="408"/>
      <c r="DH21" s="408"/>
      <c r="DI21" s="409"/>
    </row>
    <row r="22" spans="1:113" ht="18.75" customHeight="1" x14ac:dyDescent="0.15">
      <c r="A22" s="178"/>
      <c r="B22" s="580" t="s">
        <v>161</v>
      </c>
      <c r="C22" s="554"/>
      <c r="D22" s="555"/>
      <c r="E22" s="422" t="s">
        <v>1</v>
      </c>
      <c r="F22" s="427"/>
      <c r="G22" s="427"/>
      <c r="H22" s="427"/>
      <c r="I22" s="427"/>
      <c r="J22" s="427"/>
      <c r="K22" s="417"/>
      <c r="L22" s="422" t="s">
        <v>162</v>
      </c>
      <c r="M22" s="427"/>
      <c r="N22" s="427"/>
      <c r="O22" s="427"/>
      <c r="P22" s="417"/>
      <c r="Q22" s="585" t="s">
        <v>163</v>
      </c>
      <c r="R22" s="586"/>
      <c r="S22" s="586"/>
      <c r="T22" s="586"/>
      <c r="U22" s="586"/>
      <c r="V22" s="587"/>
      <c r="W22" s="553" t="s">
        <v>164</v>
      </c>
      <c r="X22" s="554"/>
      <c r="Y22" s="555"/>
      <c r="Z22" s="422" t="s">
        <v>1</v>
      </c>
      <c r="AA22" s="427"/>
      <c r="AB22" s="427"/>
      <c r="AC22" s="427"/>
      <c r="AD22" s="427"/>
      <c r="AE22" s="427"/>
      <c r="AF22" s="427"/>
      <c r="AG22" s="417"/>
      <c r="AH22" s="591" t="s">
        <v>165</v>
      </c>
      <c r="AI22" s="427"/>
      <c r="AJ22" s="427"/>
      <c r="AK22" s="427"/>
      <c r="AL22" s="417"/>
      <c r="AM22" s="591" t="s">
        <v>166</v>
      </c>
      <c r="AN22" s="592"/>
      <c r="AO22" s="592"/>
      <c r="AP22" s="592"/>
      <c r="AQ22" s="592"/>
      <c r="AR22" s="593"/>
      <c r="AS22" s="585" t="s">
        <v>163</v>
      </c>
      <c r="AT22" s="586"/>
      <c r="AU22" s="586"/>
      <c r="AV22" s="586"/>
      <c r="AW22" s="586"/>
      <c r="AX22" s="597"/>
      <c r="AY22" s="370" t="s">
        <v>167</v>
      </c>
      <c r="AZ22" s="371"/>
      <c r="BA22" s="371"/>
      <c r="BB22" s="371"/>
      <c r="BC22" s="371"/>
      <c r="BD22" s="371"/>
      <c r="BE22" s="371"/>
      <c r="BF22" s="371"/>
      <c r="BG22" s="371"/>
      <c r="BH22" s="371"/>
      <c r="BI22" s="371"/>
      <c r="BJ22" s="371"/>
      <c r="BK22" s="371"/>
      <c r="BL22" s="371"/>
      <c r="BM22" s="372"/>
      <c r="BN22" s="373">
        <v>33737503</v>
      </c>
      <c r="BO22" s="374"/>
      <c r="BP22" s="374"/>
      <c r="BQ22" s="374"/>
      <c r="BR22" s="374"/>
      <c r="BS22" s="374"/>
      <c r="BT22" s="374"/>
      <c r="BU22" s="375"/>
      <c r="BV22" s="373">
        <v>34532788</v>
      </c>
      <c r="BW22" s="374"/>
      <c r="BX22" s="374"/>
      <c r="BY22" s="374"/>
      <c r="BZ22" s="374"/>
      <c r="CA22" s="374"/>
      <c r="CB22" s="374"/>
      <c r="CC22" s="375"/>
      <c r="CD22" s="191"/>
      <c r="CE22" s="524"/>
      <c r="CF22" s="524"/>
      <c r="CG22" s="524"/>
      <c r="CH22" s="524"/>
      <c r="CI22" s="524"/>
      <c r="CJ22" s="524"/>
      <c r="CK22" s="524"/>
      <c r="CL22" s="524"/>
      <c r="CM22" s="524"/>
      <c r="CN22" s="524"/>
      <c r="CO22" s="524"/>
      <c r="CP22" s="524"/>
      <c r="CQ22" s="524"/>
      <c r="CR22" s="524"/>
      <c r="CS22" s="525"/>
      <c r="CT22" s="407"/>
      <c r="CU22" s="408"/>
      <c r="CV22" s="408"/>
      <c r="CW22" s="408"/>
      <c r="CX22" s="408"/>
      <c r="CY22" s="408"/>
      <c r="CZ22" s="408"/>
      <c r="DA22" s="409"/>
      <c r="DB22" s="407"/>
      <c r="DC22" s="408"/>
      <c r="DD22" s="408"/>
      <c r="DE22" s="408"/>
      <c r="DF22" s="408"/>
      <c r="DG22" s="408"/>
      <c r="DH22" s="408"/>
      <c r="DI22" s="409"/>
    </row>
    <row r="23" spans="1:113" ht="18.75" customHeight="1" x14ac:dyDescent="0.15">
      <c r="A23" s="178"/>
      <c r="B23" s="581"/>
      <c r="C23" s="557"/>
      <c r="D23" s="558"/>
      <c r="E23" s="396"/>
      <c r="F23" s="401"/>
      <c r="G23" s="401"/>
      <c r="H23" s="401"/>
      <c r="I23" s="401"/>
      <c r="J23" s="401"/>
      <c r="K23" s="390"/>
      <c r="L23" s="396"/>
      <c r="M23" s="401"/>
      <c r="N23" s="401"/>
      <c r="O23" s="401"/>
      <c r="P23" s="390"/>
      <c r="Q23" s="588"/>
      <c r="R23" s="589"/>
      <c r="S23" s="589"/>
      <c r="T23" s="589"/>
      <c r="U23" s="589"/>
      <c r="V23" s="590"/>
      <c r="W23" s="556"/>
      <c r="X23" s="557"/>
      <c r="Y23" s="558"/>
      <c r="Z23" s="396"/>
      <c r="AA23" s="401"/>
      <c r="AB23" s="401"/>
      <c r="AC23" s="401"/>
      <c r="AD23" s="401"/>
      <c r="AE23" s="401"/>
      <c r="AF23" s="401"/>
      <c r="AG23" s="390"/>
      <c r="AH23" s="396"/>
      <c r="AI23" s="401"/>
      <c r="AJ23" s="401"/>
      <c r="AK23" s="401"/>
      <c r="AL23" s="390"/>
      <c r="AM23" s="594"/>
      <c r="AN23" s="595"/>
      <c r="AO23" s="595"/>
      <c r="AP23" s="595"/>
      <c r="AQ23" s="595"/>
      <c r="AR23" s="596"/>
      <c r="AS23" s="588"/>
      <c r="AT23" s="589"/>
      <c r="AU23" s="589"/>
      <c r="AV23" s="589"/>
      <c r="AW23" s="589"/>
      <c r="AX23" s="598"/>
      <c r="AY23" s="444" t="s">
        <v>168</v>
      </c>
      <c r="AZ23" s="445"/>
      <c r="BA23" s="445"/>
      <c r="BB23" s="445"/>
      <c r="BC23" s="445"/>
      <c r="BD23" s="445"/>
      <c r="BE23" s="445"/>
      <c r="BF23" s="445"/>
      <c r="BG23" s="445"/>
      <c r="BH23" s="445"/>
      <c r="BI23" s="445"/>
      <c r="BJ23" s="445"/>
      <c r="BK23" s="445"/>
      <c r="BL23" s="445"/>
      <c r="BM23" s="446"/>
      <c r="BN23" s="410">
        <v>29356415</v>
      </c>
      <c r="BO23" s="411"/>
      <c r="BP23" s="411"/>
      <c r="BQ23" s="411"/>
      <c r="BR23" s="411"/>
      <c r="BS23" s="411"/>
      <c r="BT23" s="411"/>
      <c r="BU23" s="412"/>
      <c r="BV23" s="410">
        <v>29336603</v>
      </c>
      <c r="BW23" s="411"/>
      <c r="BX23" s="411"/>
      <c r="BY23" s="411"/>
      <c r="BZ23" s="411"/>
      <c r="CA23" s="411"/>
      <c r="CB23" s="411"/>
      <c r="CC23" s="412"/>
      <c r="CD23" s="191"/>
      <c r="CE23" s="524"/>
      <c r="CF23" s="524"/>
      <c r="CG23" s="524"/>
      <c r="CH23" s="524"/>
      <c r="CI23" s="524"/>
      <c r="CJ23" s="524"/>
      <c r="CK23" s="524"/>
      <c r="CL23" s="524"/>
      <c r="CM23" s="524"/>
      <c r="CN23" s="524"/>
      <c r="CO23" s="524"/>
      <c r="CP23" s="524"/>
      <c r="CQ23" s="524"/>
      <c r="CR23" s="524"/>
      <c r="CS23" s="525"/>
      <c r="CT23" s="407"/>
      <c r="CU23" s="408"/>
      <c r="CV23" s="408"/>
      <c r="CW23" s="408"/>
      <c r="CX23" s="408"/>
      <c r="CY23" s="408"/>
      <c r="CZ23" s="408"/>
      <c r="DA23" s="409"/>
      <c r="DB23" s="407"/>
      <c r="DC23" s="408"/>
      <c r="DD23" s="408"/>
      <c r="DE23" s="408"/>
      <c r="DF23" s="408"/>
      <c r="DG23" s="408"/>
      <c r="DH23" s="408"/>
      <c r="DI23" s="409"/>
    </row>
    <row r="24" spans="1:113" ht="18.75" customHeight="1" thickBot="1" x14ac:dyDescent="0.2">
      <c r="A24" s="178"/>
      <c r="B24" s="581"/>
      <c r="C24" s="557"/>
      <c r="D24" s="558"/>
      <c r="E24" s="460" t="s">
        <v>169</v>
      </c>
      <c r="F24" s="440"/>
      <c r="G24" s="440"/>
      <c r="H24" s="440"/>
      <c r="I24" s="440"/>
      <c r="J24" s="440"/>
      <c r="K24" s="441"/>
      <c r="L24" s="461">
        <v>1</v>
      </c>
      <c r="M24" s="462"/>
      <c r="N24" s="462"/>
      <c r="O24" s="462"/>
      <c r="P24" s="504"/>
      <c r="Q24" s="461">
        <v>9500</v>
      </c>
      <c r="R24" s="462"/>
      <c r="S24" s="462"/>
      <c r="T24" s="462"/>
      <c r="U24" s="462"/>
      <c r="V24" s="504"/>
      <c r="W24" s="556"/>
      <c r="X24" s="557"/>
      <c r="Y24" s="558"/>
      <c r="Z24" s="460" t="s">
        <v>170</v>
      </c>
      <c r="AA24" s="440"/>
      <c r="AB24" s="440"/>
      <c r="AC24" s="440"/>
      <c r="AD24" s="440"/>
      <c r="AE24" s="440"/>
      <c r="AF24" s="440"/>
      <c r="AG24" s="441"/>
      <c r="AH24" s="461">
        <v>521</v>
      </c>
      <c r="AI24" s="462"/>
      <c r="AJ24" s="462"/>
      <c r="AK24" s="462"/>
      <c r="AL24" s="504"/>
      <c r="AM24" s="461">
        <v>1571857</v>
      </c>
      <c r="AN24" s="462"/>
      <c r="AO24" s="462"/>
      <c r="AP24" s="462"/>
      <c r="AQ24" s="462"/>
      <c r="AR24" s="504"/>
      <c r="AS24" s="461">
        <v>3017</v>
      </c>
      <c r="AT24" s="462"/>
      <c r="AU24" s="462"/>
      <c r="AV24" s="462"/>
      <c r="AW24" s="462"/>
      <c r="AX24" s="463"/>
      <c r="AY24" s="526" t="s">
        <v>171</v>
      </c>
      <c r="AZ24" s="527"/>
      <c r="BA24" s="527"/>
      <c r="BB24" s="527"/>
      <c r="BC24" s="527"/>
      <c r="BD24" s="527"/>
      <c r="BE24" s="527"/>
      <c r="BF24" s="527"/>
      <c r="BG24" s="527"/>
      <c r="BH24" s="527"/>
      <c r="BI24" s="527"/>
      <c r="BJ24" s="527"/>
      <c r="BK24" s="527"/>
      <c r="BL24" s="527"/>
      <c r="BM24" s="528"/>
      <c r="BN24" s="410">
        <v>15392850</v>
      </c>
      <c r="BO24" s="411"/>
      <c r="BP24" s="411"/>
      <c r="BQ24" s="411"/>
      <c r="BR24" s="411"/>
      <c r="BS24" s="411"/>
      <c r="BT24" s="411"/>
      <c r="BU24" s="412"/>
      <c r="BV24" s="410">
        <v>15912915</v>
      </c>
      <c r="BW24" s="411"/>
      <c r="BX24" s="411"/>
      <c r="BY24" s="411"/>
      <c r="BZ24" s="411"/>
      <c r="CA24" s="411"/>
      <c r="CB24" s="411"/>
      <c r="CC24" s="412"/>
      <c r="CD24" s="191"/>
      <c r="CE24" s="524"/>
      <c r="CF24" s="524"/>
      <c r="CG24" s="524"/>
      <c r="CH24" s="524"/>
      <c r="CI24" s="524"/>
      <c r="CJ24" s="524"/>
      <c r="CK24" s="524"/>
      <c r="CL24" s="524"/>
      <c r="CM24" s="524"/>
      <c r="CN24" s="524"/>
      <c r="CO24" s="524"/>
      <c r="CP24" s="524"/>
      <c r="CQ24" s="524"/>
      <c r="CR24" s="524"/>
      <c r="CS24" s="525"/>
      <c r="CT24" s="407"/>
      <c r="CU24" s="408"/>
      <c r="CV24" s="408"/>
      <c r="CW24" s="408"/>
      <c r="CX24" s="408"/>
      <c r="CY24" s="408"/>
      <c r="CZ24" s="408"/>
      <c r="DA24" s="409"/>
      <c r="DB24" s="407"/>
      <c r="DC24" s="408"/>
      <c r="DD24" s="408"/>
      <c r="DE24" s="408"/>
      <c r="DF24" s="408"/>
      <c r="DG24" s="408"/>
      <c r="DH24" s="408"/>
      <c r="DI24" s="409"/>
    </row>
    <row r="25" spans="1:113" ht="18.75" customHeight="1" x14ac:dyDescent="0.15">
      <c r="A25" s="178"/>
      <c r="B25" s="581"/>
      <c r="C25" s="557"/>
      <c r="D25" s="558"/>
      <c r="E25" s="460" t="s">
        <v>172</v>
      </c>
      <c r="F25" s="440"/>
      <c r="G25" s="440"/>
      <c r="H25" s="440"/>
      <c r="I25" s="440"/>
      <c r="J25" s="440"/>
      <c r="K25" s="441"/>
      <c r="L25" s="461">
        <v>1</v>
      </c>
      <c r="M25" s="462"/>
      <c r="N25" s="462"/>
      <c r="O25" s="462"/>
      <c r="P25" s="504"/>
      <c r="Q25" s="461">
        <v>8200</v>
      </c>
      <c r="R25" s="462"/>
      <c r="S25" s="462"/>
      <c r="T25" s="462"/>
      <c r="U25" s="462"/>
      <c r="V25" s="504"/>
      <c r="W25" s="556"/>
      <c r="X25" s="557"/>
      <c r="Y25" s="558"/>
      <c r="Z25" s="460" t="s">
        <v>173</v>
      </c>
      <c r="AA25" s="440"/>
      <c r="AB25" s="440"/>
      <c r="AC25" s="440"/>
      <c r="AD25" s="440"/>
      <c r="AE25" s="440"/>
      <c r="AF25" s="440"/>
      <c r="AG25" s="441"/>
      <c r="AH25" s="461" t="s">
        <v>174</v>
      </c>
      <c r="AI25" s="462"/>
      <c r="AJ25" s="462"/>
      <c r="AK25" s="462"/>
      <c r="AL25" s="504"/>
      <c r="AM25" s="461" t="s">
        <v>174</v>
      </c>
      <c r="AN25" s="462"/>
      <c r="AO25" s="462"/>
      <c r="AP25" s="462"/>
      <c r="AQ25" s="462"/>
      <c r="AR25" s="504"/>
      <c r="AS25" s="461" t="s">
        <v>174</v>
      </c>
      <c r="AT25" s="462"/>
      <c r="AU25" s="462"/>
      <c r="AV25" s="462"/>
      <c r="AW25" s="462"/>
      <c r="AX25" s="463"/>
      <c r="AY25" s="370" t="s">
        <v>175</v>
      </c>
      <c r="AZ25" s="371"/>
      <c r="BA25" s="371"/>
      <c r="BB25" s="371"/>
      <c r="BC25" s="371"/>
      <c r="BD25" s="371"/>
      <c r="BE25" s="371"/>
      <c r="BF25" s="371"/>
      <c r="BG25" s="371"/>
      <c r="BH25" s="371"/>
      <c r="BI25" s="371"/>
      <c r="BJ25" s="371"/>
      <c r="BK25" s="371"/>
      <c r="BL25" s="371"/>
      <c r="BM25" s="372"/>
      <c r="BN25" s="373">
        <v>15070189</v>
      </c>
      <c r="BO25" s="374"/>
      <c r="BP25" s="374"/>
      <c r="BQ25" s="374"/>
      <c r="BR25" s="374"/>
      <c r="BS25" s="374"/>
      <c r="BT25" s="374"/>
      <c r="BU25" s="375"/>
      <c r="BV25" s="373">
        <v>11322659</v>
      </c>
      <c r="BW25" s="374"/>
      <c r="BX25" s="374"/>
      <c r="BY25" s="374"/>
      <c r="BZ25" s="374"/>
      <c r="CA25" s="374"/>
      <c r="CB25" s="374"/>
      <c r="CC25" s="375"/>
      <c r="CD25" s="191"/>
      <c r="CE25" s="524"/>
      <c r="CF25" s="524"/>
      <c r="CG25" s="524"/>
      <c r="CH25" s="524"/>
      <c r="CI25" s="524"/>
      <c r="CJ25" s="524"/>
      <c r="CK25" s="524"/>
      <c r="CL25" s="524"/>
      <c r="CM25" s="524"/>
      <c r="CN25" s="524"/>
      <c r="CO25" s="524"/>
      <c r="CP25" s="524"/>
      <c r="CQ25" s="524"/>
      <c r="CR25" s="524"/>
      <c r="CS25" s="525"/>
      <c r="CT25" s="407"/>
      <c r="CU25" s="408"/>
      <c r="CV25" s="408"/>
      <c r="CW25" s="408"/>
      <c r="CX25" s="408"/>
      <c r="CY25" s="408"/>
      <c r="CZ25" s="408"/>
      <c r="DA25" s="409"/>
      <c r="DB25" s="407"/>
      <c r="DC25" s="408"/>
      <c r="DD25" s="408"/>
      <c r="DE25" s="408"/>
      <c r="DF25" s="408"/>
      <c r="DG25" s="408"/>
      <c r="DH25" s="408"/>
      <c r="DI25" s="409"/>
    </row>
    <row r="26" spans="1:113" ht="18.75" customHeight="1" x14ac:dyDescent="0.15">
      <c r="A26" s="178"/>
      <c r="B26" s="581"/>
      <c r="C26" s="557"/>
      <c r="D26" s="558"/>
      <c r="E26" s="460" t="s">
        <v>176</v>
      </c>
      <c r="F26" s="440"/>
      <c r="G26" s="440"/>
      <c r="H26" s="440"/>
      <c r="I26" s="440"/>
      <c r="J26" s="440"/>
      <c r="K26" s="441"/>
      <c r="L26" s="461">
        <v>1</v>
      </c>
      <c r="M26" s="462"/>
      <c r="N26" s="462"/>
      <c r="O26" s="462"/>
      <c r="P26" s="504"/>
      <c r="Q26" s="461">
        <v>7400</v>
      </c>
      <c r="R26" s="462"/>
      <c r="S26" s="462"/>
      <c r="T26" s="462"/>
      <c r="U26" s="462"/>
      <c r="V26" s="504"/>
      <c r="W26" s="556"/>
      <c r="X26" s="557"/>
      <c r="Y26" s="558"/>
      <c r="Z26" s="460" t="s">
        <v>177</v>
      </c>
      <c r="AA26" s="562"/>
      <c r="AB26" s="562"/>
      <c r="AC26" s="562"/>
      <c r="AD26" s="562"/>
      <c r="AE26" s="562"/>
      <c r="AF26" s="562"/>
      <c r="AG26" s="563"/>
      <c r="AH26" s="461">
        <v>10</v>
      </c>
      <c r="AI26" s="462"/>
      <c r="AJ26" s="462"/>
      <c r="AK26" s="462"/>
      <c r="AL26" s="504"/>
      <c r="AM26" s="461">
        <v>32550</v>
      </c>
      <c r="AN26" s="462"/>
      <c r="AO26" s="462"/>
      <c r="AP26" s="462"/>
      <c r="AQ26" s="462"/>
      <c r="AR26" s="504"/>
      <c r="AS26" s="461">
        <v>3255</v>
      </c>
      <c r="AT26" s="462"/>
      <c r="AU26" s="462"/>
      <c r="AV26" s="462"/>
      <c r="AW26" s="462"/>
      <c r="AX26" s="463"/>
      <c r="AY26" s="413" t="s">
        <v>178</v>
      </c>
      <c r="AZ26" s="414"/>
      <c r="BA26" s="414"/>
      <c r="BB26" s="414"/>
      <c r="BC26" s="414"/>
      <c r="BD26" s="414"/>
      <c r="BE26" s="414"/>
      <c r="BF26" s="414"/>
      <c r="BG26" s="414"/>
      <c r="BH26" s="414"/>
      <c r="BI26" s="414"/>
      <c r="BJ26" s="414"/>
      <c r="BK26" s="414"/>
      <c r="BL26" s="414"/>
      <c r="BM26" s="415"/>
      <c r="BN26" s="410" t="s">
        <v>174</v>
      </c>
      <c r="BO26" s="411"/>
      <c r="BP26" s="411"/>
      <c r="BQ26" s="411"/>
      <c r="BR26" s="411"/>
      <c r="BS26" s="411"/>
      <c r="BT26" s="411"/>
      <c r="BU26" s="412"/>
      <c r="BV26" s="410" t="s">
        <v>174</v>
      </c>
      <c r="BW26" s="411"/>
      <c r="BX26" s="411"/>
      <c r="BY26" s="411"/>
      <c r="BZ26" s="411"/>
      <c r="CA26" s="411"/>
      <c r="CB26" s="411"/>
      <c r="CC26" s="412"/>
      <c r="CD26" s="191"/>
      <c r="CE26" s="524"/>
      <c r="CF26" s="524"/>
      <c r="CG26" s="524"/>
      <c r="CH26" s="524"/>
      <c r="CI26" s="524"/>
      <c r="CJ26" s="524"/>
      <c r="CK26" s="524"/>
      <c r="CL26" s="524"/>
      <c r="CM26" s="524"/>
      <c r="CN26" s="524"/>
      <c r="CO26" s="524"/>
      <c r="CP26" s="524"/>
      <c r="CQ26" s="524"/>
      <c r="CR26" s="524"/>
      <c r="CS26" s="525"/>
      <c r="CT26" s="407"/>
      <c r="CU26" s="408"/>
      <c r="CV26" s="408"/>
      <c r="CW26" s="408"/>
      <c r="CX26" s="408"/>
      <c r="CY26" s="408"/>
      <c r="CZ26" s="408"/>
      <c r="DA26" s="409"/>
      <c r="DB26" s="407"/>
      <c r="DC26" s="408"/>
      <c r="DD26" s="408"/>
      <c r="DE26" s="408"/>
      <c r="DF26" s="408"/>
      <c r="DG26" s="408"/>
      <c r="DH26" s="408"/>
      <c r="DI26" s="409"/>
    </row>
    <row r="27" spans="1:113" ht="18.75" customHeight="1" thickBot="1" x14ac:dyDescent="0.2">
      <c r="A27" s="178"/>
      <c r="B27" s="581"/>
      <c r="C27" s="557"/>
      <c r="D27" s="558"/>
      <c r="E27" s="460" t="s">
        <v>179</v>
      </c>
      <c r="F27" s="440"/>
      <c r="G27" s="440"/>
      <c r="H27" s="440"/>
      <c r="I27" s="440"/>
      <c r="J27" s="440"/>
      <c r="K27" s="441"/>
      <c r="L27" s="461">
        <v>1</v>
      </c>
      <c r="M27" s="462"/>
      <c r="N27" s="462"/>
      <c r="O27" s="462"/>
      <c r="P27" s="504"/>
      <c r="Q27" s="461">
        <v>6600</v>
      </c>
      <c r="R27" s="462"/>
      <c r="S27" s="462"/>
      <c r="T27" s="462"/>
      <c r="U27" s="462"/>
      <c r="V27" s="504"/>
      <c r="W27" s="556"/>
      <c r="X27" s="557"/>
      <c r="Y27" s="558"/>
      <c r="Z27" s="460" t="s">
        <v>180</v>
      </c>
      <c r="AA27" s="440"/>
      <c r="AB27" s="440"/>
      <c r="AC27" s="440"/>
      <c r="AD27" s="440"/>
      <c r="AE27" s="440"/>
      <c r="AF27" s="440"/>
      <c r="AG27" s="441"/>
      <c r="AH27" s="461">
        <v>28</v>
      </c>
      <c r="AI27" s="462"/>
      <c r="AJ27" s="462"/>
      <c r="AK27" s="462"/>
      <c r="AL27" s="504"/>
      <c r="AM27" s="461">
        <v>100552</v>
      </c>
      <c r="AN27" s="462"/>
      <c r="AO27" s="462"/>
      <c r="AP27" s="462"/>
      <c r="AQ27" s="462"/>
      <c r="AR27" s="504"/>
      <c r="AS27" s="461">
        <v>3591</v>
      </c>
      <c r="AT27" s="462"/>
      <c r="AU27" s="462"/>
      <c r="AV27" s="462"/>
      <c r="AW27" s="462"/>
      <c r="AX27" s="463"/>
      <c r="AY27" s="505" t="s">
        <v>181</v>
      </c>
      <c r="AZ27" s="506"/>
      <c r="BA27" s="506"/>
      <c r="BB27" s="506"/>
      <c r="BC27" s="506"/>
      <c r="BD27" s="506"/>
      <c r="BE27" s="506"/>
      <c r="BF27" s="506"/>
      <c r="BG27" s="506"/>
      <c r="BH27" s="506"/>
      <c r="BI27" s="506"/>
      <c r="BJ27" s="506"/>
      <c r="BK27" s="506"/>
      <c r="BL27" s="506"/>
      <c r="BM27" s="507"/>
      <c r="BN27" s="529">
        <v>314785</v>
      </c>
      <c r="BO27" s="530"/>
      <c r="BP27" s="530"/>
      <c r="BQ27" s="530"/>
      <c r="BR27" s="530"/>
      <c r="BS27" s="530"/>
      <c r="BT27" s="530"/>
      <c r="BU27" s="531"/>
      <c r="BV27" s="529">
        <v>314785</v>
      </c>
      <c r="BW27" s="530"/>
      <c r="BX27" s="530"/>
      <c r="BY27" s="530"/>
      <c r="BZ27" s="530"/>
      <c r="CA27" s="530"/>
      <c r="CB27" s="530"/>
      <c r="CC27" s="531"/>
      <c r="CD27" s="193"/>
      <c r="CE27" s="524"/>
      <c r="CF27" s="524"/>
      <c r="CG27" s="524"/>
      <c r="CH27" s="524"/>
      <c r="CI27" s="524"/>
      <c r="CJ27" s="524"/>
      <c r="CK27" s="524"/>
      <c r="CL27" s="524"/>
      <c r="CM27" s="524"/>
      <c r="CN27" s="524"/>
      <c r="CO27" s="524"/>
      <c r="CP27" s="524"/>
      <c r="CQ27" s="524"/>
      <c r="CR27" s="524"/>
      <c r="CS27" s="525"/>
      <c r="CT27" s="407"/>
      <c r="CU27" s="408"/>
      <c r="CV27" s="408"/>
      <c r="CW27" s="408"/>
      <c r="CX27" s="408"/>
      <c r="CY27" s="408"/>
      <c r="CZ27" s="408"/>
      <c r="DA27" s="409"/>
      <c r="DB27" s="407"/>
      <c r="DC27" s="408"/>
      <c r="DD27" s="408"/>
      <c r="DE27" s="408"/>
      <c r="DF27" s="408"/>
      <c r="DG27" s="408"/>
      <c r="DH27" s="408"/>
      <c r="DI27" s="409"/>
    </row>
    <row r="28" spans="1:113" ht="18.75" customHeight="1" x14ac:dyDescent="0.15">
      <c r="A28" s="178"/>
      <c r="B28" s="581"/>
      <c r="C28" s="557"/>
      <c r="D28" s="558"/>
      <c r="E28" s="460" t="s">
        <v>182</v>
      </c>
      <c r="F28" s="440"/>
      <c r="G28" s="440"/>
      <c r="H28" s="440"/>
      <c r="I28" s="440"/>
      <c r="J28" s="440"/>
      <c r="K28" s="441"/>
      <c r="L28" s="461">
        <v>1</v>
      </c>
      <c r="M28" s="462"/>
      <c r="N28" s="462"/>
      <c r="O28" s="462"/>
      <c r="P28" s="504"/>
      <c r="Q28" s="461">
        <v>6200</v>
      </c>
      <c r="R28" s="462"/>
      <c r="S28" s="462"/>
      <c r="T28" s="462"/>
      <c r="U28" s="462"/>
      <c r="V28" s="504"/>
      <c r="W28" s="556"/>
      <c r="X28" s="557"/>
      <c r="Y28" s="558"/>
      <c r="Z28" s="460" t="s">
        <v>183</v>
      </c>
      <c r="AA28" s="440"/>
      <c r="AB28" s="440"/>
      <c r="AC28" s="440"/>
      <c r="AD28" s="440"/>
      <c r="AE28" s="440"/>
      <c r="AF28" s="440"/>
      <c r="AG28" s="441"/>
      <c r="AH28" s="461" t="s">
        <v>174</v>
      </c>
      <c r="AI28" s="462"/>
      <c r="AJ28" s="462"/>
      <c r="AK28" s="462"/>
      <c r="AL28" s="504"/>
      <c r="AM28" s="461" t="s">
        <v>174</v>
      </c>
      <c r="AN28" s="462"/>
      <c r="AO28" s="462"/>
      <c r="AP28" s="462"/>
      <c r="AQ28" s="462"/>
      <c r="AR28" s="504"/>
      <c r="AS28" s="461" t="s">
        <v>174</v>
      </c>
      <c r="AT28" s="462"/>
      <c r="AU28" s="462"/>
      <c r="AV28" s="462"/>
      <c r="AW28" s="462"/>
      <c r="AX28" s="463"/>
      <c r="AY28" s="564" t="s">
        <v>184</v>
      </c>
      <c r="AZ28" s="565"/>
      <c r="BA28" s="565"/>
      <c r="BB28" s="566"/>
      <c r="BC28" s="370" t="s">
        <v>48</v>
      </c>
      <c r="BD28" s="371"/>
      <c r="BE28" s="371"/>
      <c r="BF28" s="371"/>
      <c r="BG28" s="371"/>
      <c r="BH28" s="371"/>
      <c r="BI28" s="371"/>
      <c r="BJ28" s="371"/>
      <c r="BK28" s="371"/>
      <c r="BL28" s="371"/>
      <c r="BM28" s="372"/>
      <c r="BN28" s="373">
        <v>4956070</v>
      </c>
      <c r="BO28" s="374"/>
      <c r="BP28" s="374"/>
      <c r="BQ28" s="374"/>
      <c r="BR28" s="374"/>
      <c r="BS28" s="374"/>
      <c r="BT28" s="374"/>
      <c r="BU28" s="375"/>
      <c r="BV28" s="373">
        <v>4714734</v>
      </c>
      <c r="BW28" s="374"/>
      <c r="BX28" s="374"/>
      <c r="BY28" s="374"/>
      <c r="BZ28" s="374"/>
      <c r="CA28" s="374"/>
      <c r="CB28" s="374"/>
      <c r="CC28" s="375"/>
      <c r="CD28" s="191"/>
      <c r="CE28" s="524"/>
      <c r="CF28" s="524"/>
      <c r="CG28" s="524"/>
      <c r="CH28" s="524"/>
      <c r="CI28" s="524"/>
      <c r="CJ28" s="524"/>
      <c r="CK28" s="524"/>
      <c r="CL28" s="524"/>
      <c r="CM28" s="524"/>
      <c r="CN28" s="524"/>
      <c r="CO28" s="524"/>
      <c r="CP28" s="524"/>
      <c r="CQ28" s="524"/>
      <c r="CR28" s="524"/>
      <c r="CS28" s="525"/>
      <c r="CT28" s="407"/>
      <c r="CU28" s="408"/>
      <c r="CV28" s="408"/>
      <c r="CW28" s="408"/>
      <c r="CX28" s="408"/>
      <c r="CY28" s="408"/>
      <c r="CZ28" s="408"/>
      <c r="DA28" s="409"/>
      <c r="DB28" s="407"/>
      <c r="DC28" s="408"/>
      <c r="DD28" s="408"/>
      <c r="DE28" s="408"/>
      <c r="DF28" s="408"/>
      <c r="DG28" s="408"/>
      <c r="DH28" s="408"/>
      <c r="DI28" s="409"/>
    </row>
    <row r="29" spans="1:113" ht="18.75" customHeight="1" x14ac:dyDescent="0.15">
      <c r="A29" s="178"/>
      <c r="B29" s="581"/>
      <c r="C29" s="557"/>
      <c r="D29" s="558"/>
      <c r="E29" s="460" t="s">
        <v>185</v>
      </c>
      <c r="F29" s="440"/>
      <c r="G29" s="440"/>
      <c r="H29" s="440"/>
      <c r="I29" s="440"/>
      <c r="J29" s="440"/>
      <c r="K29" s="441"/>
      <c r="L29" s="461">
        <v>15</v>
      </c>
      <c r="M29" s="462"/>
      <c r="N29" s="462"/>
      <c r="O29" s="462"/>
      <c r="P29" s="504"/>
      <c r="Q29" s="461">
        <v>5900</v>
      </c>
      <c r="R29" s="462"/>
      <c r="S29" s="462"/>
      <c r="T29" s="462"/>
      <c r="U29" s="462"/>
      <c r="V29" s="504"/>
      <c r="W29" s="559"/>
      <c r="X29" s="560"/>
      <c r="Y29" s="561"/>
      <c r="Z29" s="460" t="s">
        <v>186</v>
      </c>
      <c r="AA29" s="440"/>
      <c r="AB29" s="440"/>
      <c r="AC29" s="440"/>
      <c r="AD29" s="440"/>
      <c r="AE29" s="440"/>
      <c r="AF29" s="440"/>
      <c r="AG29" s="441"/>
      <c r="AH29" s="461">
        <v>549</v>
      </c>
      <c r="AI29" s="462"/>
      <c r="AJ29" s="462"/>
      <c r="AK29" s="462"/>
      <c r="AL29" s="504"/>
      <c r="AM29" s="461">
        <v>1672409</v>
      </c>
      <c r="AN29" s="462"/>
      <c r="AO29" s="462"/>
      <c r="AP29" s="462"/>
      <c r="AQ29" s="462"/>
      <c r="AR29" s="504"/>
      <c r="AS29" s="461">
        <v>3046</v>
      </c>
      <c r="AT29" s="462"/>
      <c r="AU29" s="462"/>
      <c r="AV29" s="462"/>
      <c r="AW29" s="462"/>
      <c r="AX29" s="463"/>
      <c r="AY29" s="567"/>
      <c r="AZ29" s="568"/>
      <c r="BA29" s="568"/>
      <c r="BB29" s="569"/>
      <c r="BC29" s="444" t="s">
        <v>187</v>
      </c>
      <c r="BD29" s="445"/>
      <c r="BE29" s="445"/>
      <c r="BF29" s="445"/>
      <c r="BG29" s="445"/>
      <c r="BH29" s="445"/>
      <c r="BI29" s="445"/>
      <c r="BJ29" s="445"/>
      <c r="BK29" s="445"/>
      <c r="BL29" s="445"/>
      <c r="BM29" s="446"/>
      <c r="BN29" s="410">
        <v>38683</v>
      </c>
      <c r="BO29" s="411"/>
      <c r="BP29" s="411"/>
      <c r="BQ29" s="411"/>
      <c r="BR29" s="411"/>
      <c r="BS29" s="411"/>
      <c r="BT29" s="411"/>
      <c r="BU29" s="412"/>
      <c r="BV29" s="410">
        <v>449081</v>
      </c>
      <c r="BW29" s="411"/>
      <c r="BX29" s="411"/>
      <c r="BY29" s="411"/>
      <c r="BZ29" s="411"/>
      <c r="CA29" s="411"/>
      <c r="CB29" s="411"/>
      <c r="CC29" s="412"/>
      <c r="CD29" s="193"/>
      <c r="CE29" s="524"/>
      <c r="CF29" s="524"/>
      <c r="CG29" s="524"/>
      <c r="CH29" s="524"/>
      <c r="CI29" s="524"/>
      <c r="CJ29" s="524"/>
      <c r="CK29" s="524"/>
      <c r="CL29" s="524"/>
      <c r="CM29" s="524"/>
      <c r="CN29" s="524"/>
      <c r="CO29" s="524"/>
      <c r="CP29" s="524"/>
      <c r="CQ29" s="524"/>
      <c r="CR29" s="524"/>
      <c r="CS29" s="525"/>
      <c r="CT29" s="407"/>
      <c r="CU29" s="408"/>
      <c r="CV29" s="408"/>
      <c r="CW29" s="408"/>
      <c r="CX29" s="408"/>
      <c r="CY29" s="408"/>
      <c r="CZ29" s="408"/>
      <c r="DA29" s="409"/>
      <c r="DB29" s="407"/>
      <c r="DC29" s="408"/>
      <c r="DD29" s="408"/>
      <c r="DE29" s="408"/>
      <c r="DF29" s="408"/>
      <c r="DG29" s="408"/>
      <c r="DH29" s="408"/>
      <c r="DI29" s="409"/>
    </row>
    <row r="30" spans="1:113" ht="18.75" customHeight="1" thickBot="1" x14ac:dyDescent="0.2">
      <c r="A30" s="178"/>
      <c r="B30" s="582"/>
      <c r="C30" s="583"/>
      <c r="D30" s="584"/>
      <c r="E30" s="464"/>
      <c r="F30" s="465"/>
      <c r="G30" s="465"/>
      <c r="H30" s="465"/>
      <c r="I30" s="465"/>
      <c r="J30" s="465"/>
      <c r="K30" s="466"/>
      <c r="L30" s="574"/>
      <c r="M30" s="575"/>
      <c r="N30" s="575"/>
      <c r="O30" s="575"/>
      <c r="P30" s="576"/>
      <c r="Q30" s="574"/>
      <c r="R30" s="575"/>
      <c r="S30" s="575"/>
      <c r="T30" s="575"/>
      <c r="U30" s="575"/>
      <c r="V30" s="576"/>
      <c r="W30" s="577" t="s">
        <v>188</v>
      </c>
      <c r="X30" s="578"/>
      <c r="Y30" s="578"/>
      <c r="Z30" s="578"/>
      <c r="AA30" s="578"/>
      <c r="AB30" s="578"/>
      <c r="AC30" s="578"/>
      <c r="AD30" s="578"/>
      <c r="AE30" s="578"/>
      <c r="AF30" s="578"/>
      <c r="AG30" s="579"/>
      <c r="AH30" s="537">
        <v>97.3</v>
      </c>
      <c r="AI30" s="538"/>
      <c r="AJ30" s="538"/>
      <c r="AK30" s="538"/>
      <c r="AL30" s="538"/>
      <c r="AM30" s="538"/>
      <c r="AN30" s="538"/>
      <c r="AO30" s="538"/>
      <c r="AP30" s="538"/>
      <c r="AQ30" s="538"/>
      <c r="AR30" s="538"/>
      <c r="AS30" s="538"/>
      <c r="AT30" s="538"/>
      <c r="AU30" s="538"/>
      <c r="AV30" s="538"/>
      <c r="AW30" s="538"/>
      <c r="AX30" s="540"/>
      <c r="AY30" s="570"/>
      <c r="AZ30" s="571"/>
      <c r="BA30" s="571"/>
      <c r="BB30" s="572"/>
      <c r="BC30" s="526" t="s">
        <v>50</v>
      </c>
      <c r="BD30" s="527"/>
      <c r="BE30" s="527"/>
      <c r="BF30" s="527"/>
      <c r="BG30" s="527"/>
      <c r="BH30" s="527"/>
      <c r="BI30" s="527"/>
      <c r="BJ30" s="527"/>
      <c r="BK30" s="527"/>
      <c r="BL30" s="527"/>
      <c r="BM30" s="528"/>
      <c r="BN30" s="529">
        <v>13448403</v>
      </c>
      <c r="BO30" s="530"/>
      <c r="BP30" s="530"/>
      <c r="BQ30" s="530"/>
      <c r="BR30" s="530"/>
      <c r="BS30" s="530"/>
      <c r="BT30" s="530"/>
      <c r="BU30" s="531"/>
      <c r="BV30" s="529">
        <v>11885532</v>
      </c>
      <c r="BW30" s="530"/>
      <c r="BX30" s="530"/>
      <c r="BY30" s="530"/>
      <c r="BZ30" s="530"/>
      <c r="CA30" s="530"/>
      <c r="CB30" s="530"/>
      <c r="CC30" s="53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73" t="s">
        <v>189</v>
      </c>
      <c r="D32" s="573"/>
      <c r="E32" s="573"/>
      <c r="F32" s="573"/>
      <c r="G32" s="573"/>
      <c r="H32" s="573"/>
      <c r="I32" s="573"/>
      <c r="J32" s="573"/>
      <c r="K32" s="573"/>
      <c r="L32" s="573"/>
      <c r="M32" s="573"/>
      <c r="N32" s="573"/>
      <c r="O32" s="573"/>
      <c r="P32" s="573"/>
      <c r="Q32" s="573"/>
      <c r="R32" s="573"/>
      <c r="S32" s="573"/>
      <c r="U32" s="414" t="s">
        <v>190</v>
      </c>
      <c r="V32" s="414"/>
      <c r="W32" s="414"/>
      <c r="X32" s="414"/>
      <c r="Y32" s="414"/>
      <c r="Z32" s="414"/>
      <c r="AA32" s="414"/>
      <c r="AB32" s="414"/>
      <c r="AC32" s="414"/>
      <c r="AD32" s="414"/>
      <c r="AE32" s="414"/>
      <c r="AF32" s="414"/>
      <c r="AG32" s="414"/>
      <c r="AH32" s="414"/>
      <c r="AI32" s="414"/>
      <c r="AJ32" s="414"/>
      <c r="AK32" s="414"/>
      <c r="AM32" s="414" t="s">
        <v>191</v>
      </c>
      <c r="AN32" s="414"/>
      <c r="AO32" s="414"/>
      <c r="AP32" s="414"/>
      <c r="AQ32" s="414"/>
      <c r="AR32" s="414"/>
      <c r="AS32" s="414"/>
      <c r="AT32" s="414"/>
      <c r="AU32" s="414"/>
      <c r="AV32" s="414"/>
      <c r="AW32" s="414"/>
      <c r="AX32" s="414"/>
      <c r="AY32" s="414"/>
      <c r="AZ32" s="414"/>
      <c r="BA32" s="414"/>
      <c r="BB32" s="414"/>
      <c r="BC32" s="414"/>
      <c r="BE32" s="414" t="s">
        <v>192</v>
      </c>
      <c r="BF32" s="414"/>
      <c r="BG32" s="414"/>
      <c r="BH32" s="414"/>
      <c r="BI32" s="414"/>
      <c r="BJ32" s="414"/>
      <c r="BK32" s="414"/>
      <c r="BL32" s="414"/>
      <c r="BM32" s="414"/>
      <c r="BN32" s="414"/>
      <c r="BO32" s="414"/>
      <c r="BP32" s="414"/>
      <c r="BQ32" s="414"/>
      <c r="BR32" s="414"/>
      <c r="BS32" s="414"/>
      <c r="BT32" s="414"/>
      <c r="BU32" s="414"/>
      <c r="BW32" s="414" t="s">
        <v>193</v>
      </c>
      <c r="BX32" s="414"/>
      <c r="BY32" s="414"/>
      <c r="BZ32" s="414"/>
      <c r="CA32" s="414"/>
      <c r="CB32" s="414"/>
      <c r="CC32" s="414"/>
      <c r="CD32" s="414"/>
      <c r="CE32" s="414"/>
      <c r="CF32" s="414"/>
      <c r="CG32" s="414"/>
      <c r="CH32" s="414"/>
      <c r="CI32" s="414"/>
      <c r="CJ32" s="414"/>
      <c r="CK32" s="414"/>
      <c r="CL32" s="414"/>
      <c r="CM32" s="414"/>
      <c r="CO32" s="414" t="s">
        <v>194</v>
      </c>
      <c r="CP32" s="414"/>
      <c r="CQ32" s="414"/>
      <c r="CR32" s="414"/>
      <c r="CS32" s="414"/>
      <c r="CT32" s="414"/>
      <c r="CU32" s="414"/>
      <c r="CV32" s="414"/>
      <c r="CW32" s="414"/>
      <c r="CX32" s="414"/>
      <c r="CY32" s="414"/>
      <c r="CZ32" s="414"/>
      <c r="DA32" s="414"/>
      <c r="DB32" s="414"/>
      <c r="DC32" s="414"/>
      <c r="DD32" s="414"/>
      <c r="DE32" s="414"/>
      <c r="DI32" s="201"/>
    </row>
    <row r="33" spans="1:113" ht="13.5" customHeight="1" x14ac:dyDescent="0.15">
      <c r="A33" s="178"/>
      <c r="B33" s="202"/>
      <c r="C33" s="434" t="s">
        <v>195</v>
      </c>
      <c r="D33" s="434"/>
      <c r="E33" s="399" t="s">
        <v>196</v>
      </c>
      <c r="F33" s="399"/>
      <c r="G33" s="399"/>
      <c r="H33" s="399"/>
      <c r="I33" s="399"/>
      <c r="J33" s="399"/>
      <c r="K33" s="399"/>
      <c r="L33" s="399"/>
      <c r="M33" s="399"/>
      <c r="N33" s="399"/>
      <c r="O33" s="399"/>
      <c r="P33" s="399"/>
      <c r="Q33" s="399"/>
      <c r="R33" s="399"/>
      <c r="S33" s="399"/>
      <c r="T33" s="203"/>
      <c r="U33" s="434" t="s">
        <v>195</v>
      </c>
      <c r="V33" s="434"/>
      <c r="W33" s="399" t="s">
        <v>196</v>
      </c>
      <c r="X33" s="399"/>
      <c r="Y33" s="399"/>
      <c r="Z33" s="399"/>
      <c r="AA33" s="399"/>
      <c r="AB33" s="399"/>
      <c r="AC33" s="399"/>
      <c r="AD33" s="399"/>
      <c r="AE33" s="399"/>
      <c r="AF33" s="399"/>
      <c r="AG33" s="399"/>
      <c r="AH33" s="399"/>
      <c r="AI33" s="399"/>
      <c r="AJ33" s="399"/>
      <c r="AK33" s="399"/>
      <c r="AL33" s="203"/>
      <c r="AM33" s="434" t="s">
        <v>195</v>
      </c>
      <c r="AN33" s="434"/>
      <c r="AO33" s="399" t="s">
        <v>196</v>
      </c>
      <c r="AP33" s="399"/>
      <c r="AQ33" s="399"/>
      <c r="AR33" s="399"/>
      <c r="AS33" s="399"/>
      <c r="AT33" s="399"/>
      <c r="AU33" s="399"/>
      <c r="AV33" s="399"/>
      <c r="AW33" s="399"/>
      <c r="AX33" s="399"/>
      <c r="AY33" s="399"/>
      <c r="AZ33" s="399"/>
      <c r="BA33" s="399"/>
      <c r="BB33" s="399"/>
      <c r="BC33" s="399"/>
      <c r="BD33" s="204"/>
      <c r="BE33" s="399" t="s">
        <v>197</v>
      </c>
      <c r="BF33" s="399"/>
      <c r="BG33" s="399" t="s">
        <v>198</v>
      </c>
      <c r="BH33" s="399"/>
      <c r="BI33" s="399"/>
      <c r="BJ33" s="399"/>
      <c r="BK33" s="399"/>
      <c r="BL33" s="399"/>
      <c r="BM33" s="399"/>
      <c r="BN33" s="399"/>
      <c r="BO33" s="399"/>
      <c r="BP33" s="399"/>
      <c r="BQ33" s="399"/>
      <c r="BR33" s="399"/>
      <c r="BS33" s="399"/>
      <c r="BT33" s="399"/>
      <c r="BU33" s="399"/>
      <c r="BV33" s="204"/>
      <c r="BW33" s="434" t="s">
        <v>197</v>
      </c>
      <c r="BX33" s="434"/>
      <c r="BY33" s="399" t="s">
        <v>199</v>
      </c>
      <c r="BZ33" s="399"/>
      <c r="CA33" s="399"/>
      <c r="CB33" s="399"/>
      <c r="CC33" s="399"/>
      <c r="CD33" s="399"/>
      <c r="CE33" s="399"/>
      <c r="CF33" s="399"/>
      <c r="CG33" s="399"/>
      <c r="CH33" s="399"/>
      <c r="CI33" s="399"/>
      <c r="CJ33" s="399"/>
      <c r="CK33" s="399"/>
      <c r="CL33" s="399"/>
      <c r="CM33" s="399"/>
      <c r="CN33" s="203"/>
      <c r="CO33" s="434" t="s">
        <v>195</v>
      </c>
      <c r="CP33" s="434"/>
      <c r="CQ33" s="399" t="s">
        <v>200</v>
      </c>
      <c r="CR33" s="399"/>
      <c r="CS33" s="399"/>
      <c r="CT33" s="399"/>
      <c r="CU33" s="399"/>
      <c r="CV33" s="399"/>
      <c r="CW33" s="399"/>
      <c r="CX33" s="399"/>
      <c r="CY33" s="399"/>
      <c r="CZ33" s="399"/>
      <c r="DA33" s="399"/>
      <c r="DB33" s="399"/>
      <c r="DC33" s="399"/>
      <c r="DD33" s="399"/>
      <c r="DE33" s="399"/>
      <c r="DF33" s="203"/>
      <c r="DG33" s="599" t="s">
        <v>201</v>
      </c>
      <c r="DH33" s="599"/>
      <c r="DI33" s="205"/>
    </row>
    <row r="34" spans="1:113" ht="32.25" customHeight="1" x14ac:dyDescent="0.15">
      <c r="A34" s="178"/>
      <c r="B34" s="202"/>
      <c r="C34" s="600">
        <f>IF(E34="","",1)</f>
        <v>1</v>
      </c>
      <c r="D34" s="600"/>
      <c r="E34" s="601" t="str">
        <f>IF('各会計、関係団体の財政状況及び健全化判断比率'!B7="","",'各会計、関係団体の財政状況及び健全化判断比率'!B7)</f>
        <v>一般会計</v>
      </c>
      <c r="F34" s="601"/>
      <c r="G34" s="601"/>
      <c r="H34" s="601"/>
      <c r="I34" s="601"/>
      <c r="J34" s="601"/>
      <c r="K34" s="601"/>
      <c r="L34" s="601"/>
      <c r="M34" s="601"/>
      <c r="N34" s="601"/>
      <c r="O34" s="601"/>
      <c r="P34" s="601"/>
      <c r="Q34" s="601"/>
      <c r="R34" s="601"/>
      <c r="S34" s="601"/>
      <c r="T34" s="178"/>
      <c r="U34" s="600">
        <f>IF(W34="","",MAX(C34:D43)+1)</f>
        <v>4</v>
      </c>
      <c r="V34" s="600"/>
      <c r="W34" s="601" t="str">
        <f>IF('各会計、関係団体の財政状況及び健全化判断比率'!B28="","",'各会計、関係団体の財政状況及び健全化判断比率'!B28)</f>
        <v>国民健康保険特別会計</v>
      </c>
      <c r="X34" s="601"/>
      <c r="Y34" s="601"/>
      <c r="Z34" s="601"/>
      <c r="AA34" s="601"/>
      <c r="AB34" s="601"/>
      <c r="AC34" s="601"/>
      <c r="AD34" s="601"/>
      <c r="AE34" s="601"/>
      <c r="AF34" s="601"/>
      <c r="AG34" s="601"/>
      <c r="AH34" s="601"/>
      <c r="AI34" s="601"/>
      <c r="AJ34" s="601"/>
      <c r="AK34" s="601"/>
      <c r="AL34" s="178"/>
      <c r="AM34" s="600">
        <f>IF(AO34="","",MAX(C34:D43,U34:V43)+1)</f>
        <v>8</v>
      </c>
      <c r="AN34" s="600"/>
      <c r="AO34" s="601" t="str">
        <f>IF('各会計、関係団体の財政状況及び健全化判断比率'!B32="","",'各会計、関係団体の財政状況及び健全化判断比率'!B32)</f>
        <v>水道事業会計</v>
      </c>
      <c r="AP34" s="601"/>
      <c r="AQ34" s="601"/>
      <c r="AR34" s="601"/>
      <c r="AS34" s="601"/>
      <c r="AT34" s="601"/>
      <c r="AU34" s="601"/>
      <c r="AV34" s="601"/>
      <c r="AW34" s="601"/>
      <c r="AX34" s="601"/>
      <c r="AY34" s="601"/>
      <c r="AZ34" s="601"/>
      <c r="BA34" s="601"/>
      <c r="BB34" s="601"/>
      <c r="BC34" s="601"/>
      <c r="BD34" s="178"/>
      <c r="BE34" s="600" t="str">
        <f>IF(BG34="","",MAX(C34:D43,U34:V43,AM34:AN43)+1)</f>
        <v/>
      </c>
      <c r="BF34" s="600"/>
      <c r="BG34" s="601"/>
      <c r="BH34" s="601"/>
      <c r="BI34" s="601"/>
      <c r="BJ34" s="601"/>
      <c r="BK34" s="601"/>
      <c r="BL34" s="601"/>
      <c r="BM34" s="601"/>
      <c r="BN34" s="601"/>
      <c r="BO34" s="601"/>
      <c r="BP34" s="601"/>
      <c r="BQ34" s="601"/>
      <c r="BR34" s="601"/>
      <c r="BS34" s="601"/>
      <c r="BT34" s="601"/>
      <c r="BU34" s="601"/>
      <c r="BV34" s="178"/>
      <c r="BW34" s="600">
        <f>IF(BY34="","",MAX(C34:D43,U34:V43,AM34:AN43,BE34:BF43)+1)</f>
        <v>10</v>
      </c>
      <c r="BX34" s="600"/>
      <c r="BY34" s="601" t="str">
        <f>IF('各会計、関係団体の財政状況及び健全化判断比率'!B68="","",'各会計、関係団体の財政状況及び健全化判断比率'!B68)</f>
        <v>東大阪都市清掃施設組合</v>
      </c>
      <c r="BZ34" s="601"/>
      <c r="CA34" s="601"/>
      <c r="CB34" s="601"/>
      <c r="CC34" s="601"/>
      <c r="CD34" s="601"/>
      <c r="CE34" s="601"/>
      <c r="CF34" s="601"/>
      <c r="CG34" s="601"/>
      <c r="CH34" s="601"/>
      <c r="CI34" s="601"/>
      <c r="CJ34" s="601"/>
      <c r="CK34" s="601"/>
      <c r="CL34" s="601"/>
      <c r="CM34" s="601"/>
      <c r="CN34" s="178"/>
      <c r="CO34" s="600">
        <f>IF(CQ34="","",MAX(C34:D43,U34:V43,AM34:AN43,BE34:BF43,BW34:BX43)+1)</f>
        <v>19</v>
      </c>
      <c r="CP34" s="600"/>
      <c r="CQ34" s="601" t="str">
        <f>IF('各会計、関係団体の財政状況及び健全化判断比率'!BS7="","",'各会計、関係団体の財政状況及び健全化判断比率'!BS7)</f>
        <v>株式会社コーミン</v>
      </c>
      <c r="CR34" s="601"/>
      <c r="CS34" s="601"/>
      <c r="CT34" s="601"/>
      <c r="CU34" s="601"/>
      <c r="CV34" s="601"/>
      <c r="CW34" s="601"/>
      <c r="CX34" s="601"/>
      <c r="CY34" s="601"/>
      <c r="CZ34" s="601"/>
      <c r="DA34" s="601"/>
      <c r="DB34" s="601"/>
      <c r="DC34" s="601"/>
      <c r="DD34" s="601"/>
      <c r="DE34" s="601"/>
      <c r="DG34" s="602" t="str">
        <f>IF('各会計、関係団体の財政状況及び健全化判断比率'!BR7="","",'各会計、関係団体の財政状況及び健全化判断比率'!BR7)</f>
        <v/>
      </c>
      <c r="DH34" s="602"/>
      <c r="DI34" s="205"/>
    </row>
    <row r="35" spans="1:113" ht="32.25" customHeight="1" x14ac:dyDescent="0.15">
      <c r="A35" s="178"/>
      <c r="B35" s="202"/>
      <c r="C35" s="600">
        <f>IF(E35="","",C34+1)</f>
        <v>2</v>
      </c>
      <c r="D35" s="600"/>
      <c r="E35" s="601" t="str">
        <f>IF('各会計、関係団体の財政状況及び健全化判断比率'!B8="","",'各会計、関係団体の財政状況及び健全化判断比率'!B8)</f>
        <v>火災共済事業特別会計</v>
      </c>
      <c r="F35" s="601"/>
      <c r="G35" s="601"/>
      <c r="H35" s="601"/>
      <c r="I35" s="601"/>
      <c r="J35" s="601"/>
      <c r="K35" s="601"/>
      <c r="L35" s="601"/>
      <c r="M35" s="601"/>
      <c r="N35" s="601"/>
      <c r="O35" s="601"/>
      <c r="P35" s="601"/>
      <c r="Q35" s="601"/>
      <c r="R35" s="601"/>
      <c r="S35" s="601"/>
      <c r="T35" s="178"/>
      <c r="U35" s="600">
        <f>IF(W35="","",U34+1)</f>
        <v>5</v>
      </c>
      <c r="V35" s="600"/>
      <c r="W35" s="601" t="str">
        <f>IF('各会計、関係団体の財政状況及び健全化判断比率'!B29="","",'各会計、関係団体の財政状況及び健全化判断比率'!B29)</f>
        <v>交通災害共済事業特別会計</v>
      </c>
      <c r="X35" s="601"/>
      <c r="Y35" s="601"/>
      <c r="Z35" s="601"/>
      <c r="AA35" s="601"/>
      <c r="AB35" s="601"/>
      <c r="AC35" s="601"/>
      <c r="AD35" s="601"/>
      <c r="AE35" s="601"/>
      <c r="AF35" s="601"/>
      <c r="AG35" s="601"/>
      <c r="AH35" s="601"/>
      <c r="AI35" s="601"/>
      <c r="AJ35" s="601"/>
      <c r="AK35" s="601"/>
      <c r="AL35" s="178"/>
      <c r="AM35" s="600">
        <f t="shared" ref="AM35:AM43" si="0">IF(AO35="","",AM34+1)</f>
        <v>9</v>
      </c>
      <c r="AN35" s="600"/>
      <c r="AO35" s="601" t="str">
        <f>IF('各会計、関係団体の財政状況及び健全化判断比率'!B33="","",'各会計、関係団体の財政状況及び健全化判断比率'!B33)</f>
        <v>下水道事業会計</v>
      </c>
      <c r="AP35" s="601"/>
      <c r="AQ35" s="601"/>
      <c r="AR35" s="601"/>
      <c r="AS35" s="601"/>
      <c r="AT35" s="601"/>
      <c r="AU35" s="601"/>
      <c r="AV35" s="601"/>
      <c r="AW35" s="601"/>
      <c r="AX35" s="601"/>
      <c r="AY35" s="601"/>
      <c r="AZ35" s="601"/>
      <c r="BA35" s="601"/>
      <c r="BB35" s="601"/>
      <c r="BC35" s="601"/>
      <c r="BD35" s="178"/>
      <c r="BE35" s="600" t="str">
        <f t="shared" ref="BE35:BE43" si="1">IF(BG35="","",BE34+1)</f>
        <v/>
      </c>
      <c r="BF35" s="600"/>
      <c r="BG35" s="601"/>
      <c r="BH35" s="601"/>
      <c r="BI35" s="601"/>
      <c r="BJ35" s="601"/>
      <c r="BK35" s="601"/>
      <c r="BL35" s="601"/>
      <c r="BM35" s="601"/>
      <c r="BN35" s="601"/>
      <c r="BO35" s="601"/>
      <c r="BP35" s="601"/>
      <c r="BQ35" s="601"/>
      <c r="BR35" s="601"/>
      <c r="BS35" s="601"/>
      <c r="BT35" s="601"/>
      <c r="BU35" s="601"/>
      <c r="BV35" s="178"/>
      <c r="BW35" s="600">
        <f t="shared" ref="BW35:BW43" si="2">IF(BY35="","",BW34+1)</f>
        <v>11</v>
      </c>
      <c r="BX35" s="600"/>
      <c r="BY35" s="601" t="str">
        <f>IF('各会計、関係団体の財政状況及び健全化判断比率'!B69="","",'各会計、関係団体の財政状況及び健全化判断比率'!B69)</f>
        <v>淀川左岸水防事務組合</v>
      </c>
      <c r="BZ35" s="601"/>
      <c r="CA35" s="601"/>
      <c r="CB35" s="601"/>
      <c r="CC35" s="601"/>
      <c r="CD35" s="601"/>
      <c r="CE35" s="601"/>
      <c r="CF35" s="601"/>
      <c r="CG35" s="601"/>
      <c r="CH35" s="601"/>
      <c r="CI35" s="601"/>
      <c r="CJ35" s="601"/>
      <c r="CK35" s="601"/>
      <c r="CL35" s="601"/>
      <c r="CM35" s="601"/>
      <c r="CN35" s="178"/>
      <c r="CO35" s="600">
        <f t="shared" ref="CO35:CO43" si="3">IF(CQ35="","",CO34+1)</f>
        <v>20</v>
      </c>
      <c r="CP35" s="600"/>
      <c r="CQ35" s="601" t="str">
        <f>IF('各会計、関係団体の財政状況及び健全化判断比率'!BS8="","",'各会計、関係団体の財政状況及び健全化判断比率'!BS8)</f>
        <v>東心株式会社</v>
      </c>
      <c r="CR35" s="601"/>
      <c r="CS35" s="601"/>
      <c r="CT35" s="601"/>
      <c r="CU35" s="601"/>
      <c r="CV35" s="601"/>
      <c r="CW35" s="601"/>
      <c r="CX35" s="601"/>
      <c r="CY35" s="601"/>
      <c r="CZ35" s="601"/>
      <c r="DA35" s="601"/>
      <c r="DB35" s="601"/>
      <c r="DC35" s="601"/>
      <c r="DD35" s="601"/>
      <c r="DE35" s="601"/>
      <c r="DG35" s="602" t="str">
        <f>IF('各会計、関係団体の財政状況及び健全化判断比率'!BR8="","",'各会計、関係団体の財政状況及び健全化判断比率'!BR8)</f>
        <v/>
      </c>
      <c r="DH35" s="602"/>
      <c r="DI35" s="205"/>
    </row>
    <row r="36" spans="1:113" ht="32.25" customHeight="1" x14ac:dyDescent="0.15">
      <c r="A36" s="178"/>
      <c r="B36" s="202"/>
      <c r="C36" s="600">
        <f>IF(E36="","",C35+1)</f>
        <v>3</v>
      </c>
      <c r="D36" s="600"/>
      <c r="E36" s="601" t="str">
        <f>IF('各会計、関係団体の財政状況及び健全化判断比率'!B9="","",'各会計、関係団体の財政状況及び健全化判断比率'!B9)</f>
        <v>２駅周辺整備事業特別会計</v>
      </c>
      <c r="F36" s="601"/>
      <c r="G36" s="601"/>
      <c r="H36" s="601"/>
      <c r="I36" s="601"/>
      <c r="J36" s="601"/>
      <c r="K36" s="601"/>
      <c r="L36" s="601"/>
      <c r="M36" s="601"/>
      <c r="N36" s="601"/>
      <c r="O36" s="601"/>
      <c r="P36" s="601"/>
      <c r="Q36" s="601"/>
      <c r="R36" s="601"/>
      <c r="S36" s="601"/>
      <c r="T36" s="178"/>
      <c r="U36" s="600">
        <f t="shared" ref="U36:U43" si="4">IF(W36="","",U35+1)</f>
        <v>6</v>
      </c>
      <c r="V36" s="600"/>
      <c r="W36" s="601" t="str">
        <f>IF('各会計、関係団体の財政状況及び健全化判断比率'!B30="","",'各会計、関係団体の財政状況及び健全化判断比率'!B30)</f>
        <v>介護保険特別会計</v>
      </c>
      <c r="X36" s="601"/>
      <c r="Y36" s="601"/>
      <c r="Z36" s="601"/>
      <c r="AA36" s="601"/>
      <c r="AB36" s="601"/>
      <c r="AC36" s="601"/>
      <c r="AD36" s="601"/>
      <c r="AE36" s="601"/>
      <c r="AF36" s="601"/>
      <c r="AG36" s="601"/>
      <c r="AH36" s="601"/>
      <c r="AI36" s="601"/>
      <c r="AJ36" s="601"/>
      <c r="AK36" s="601"/>
      <c r="AL36" s="178"/>
      <c r="AM36" s="600" t="str">
        <f t="shared" si="0"/>
        <v/>
      </c>
      <c r="AN36" s="600"/>
      <c r="AO36" s="601"/>
      <c r="AP36" s="601"/>
      <c r="AQ36" s="601"/>
      <c r="AR36" s="601"/>
      <c r="AS36" s="601"/>
      <c r="AT36" s="601"/>
      <c r="AU36" s="601"/>
      <c r="AV36" s="601"/>
      <c r="AW36" s="601"/>
      <c r="AX36" s="601"/>
      <c r="AY36" s="601"/>
      <c r="AZ36" s="601"/>
      <c r="BA36" s="601"/>
      <c r="BB36" s="601"/>
      <c r="BC36" s="601"/>
      <c r="BD36" s="178"/>
      <c r="BE36" s="600" t="str">
        <f t="shared" si="1"/>
        <v/>
      </c>
      <c r="BF36" s="600"/>
      <c r="BG36" s="601"/>
      <c r="BH36" s="601"/>
      <c r="BI36" s="601"/>
      <c r="BJ36" s="601"/>
      <c r="BK36" s="601"/>
      <c r="BL36" s="601"/>
      <c r="BM36" s="601"/>
      <c r="BN36" s="601"/>
      <c r="BO36" s="601"/>
      <c r="BP36" s="601"/>
      <c r="BQ36" s="601"/>
      <c r="BR36" s="601"/>
      <c r="BS36" s="601"/>
      <c r="BT36" s="601"/>
      <c r="BU36" s="601"/>
      <c r="BV36" s="178"/>
      <c r="BW36" s="600">
        <f t="shared" si="2"/>
        <v>12</v>
      </c>
      <c r="BX36" s="600"/>
      <c r="BY36" s="601" t="str">
        <f>IF('各会計、関係団体の財政状況及び健全化判断比率'!B70="","",'各会計、関係団体の財政状況及び健全化判断比率'!B70)</f>
        <v>飯盛霊園組合（一般会計）</v>
      </c>
      <c r="BZ36" s="601"/>
      <c r="CA36" s="601"/>
      <c r="CB36" s="601"/>
      <c r="CC36" s="601"/>
      <c r="CD36" s="601"/>
      <c r="CE36" s="601"/>
      <c r="CF36" s="601"/>
      <c r="CG36" s="601"/>
      <c r="CH36" s="601"/>
      <c r="CI36" s="601"/>
      <c r="CJ36" s="601"/>
      <c r="CK36" s="601"/>
      <c r="CL36" s="601"/>
      <c r="CM36" s="601"/>
      <c r="CN36" s="178"/>
      <c r="CO36" s="600">
        <f t="shared" si="3"/>
        <v>21</v>
      </c>
      <c r="CP36" s="600"/>
      <c r="CQ36" s="601" t="str">
        <f>IF('各会計、関係団体の財政状況及び健全化判断比率'!BS9="","",'各会計、関係団体の財政状況及び健全化判断比率'!BS9)</f>
        <v>大東市再開発ビル株式会社</v>
      </c>
      <c r="CR36" s="601"/>
      <c r="CS36" s="601"/>
      <c r="CT36" s="601"/>
      <c r="CU36" s="601"/>
      <c r="CV36" s="601"/>
      <c r="CW36" s="601"/>
      <c r="CX36" s="601"/>
      <c r="CY36" s="601"/>
      <c r="CZ36" s="601"/>
      <c r="DA36" s="601"/>
      <c r="DB36" s="601"/>
      <c r="DC36" s="601"/>
      <c r="DD36" s="601"/>
      <c r="DE36" s="601"/>
      <c r="DG36" s="602" t="str">
        <f>IF('各会計、関係団体の財政状況及び健全化判断比率'!BR9="","",'各会計、関係団体の財政状況及び健全化判断比率'!BR9)</f>
        <v/>
      </c>
      <c r="DH36" s="602"/>
      <c r="DI36" s="205"/>
    </row>
    <row r="37" spans="1:113" ht="32.25" customHeight="1" x14ac:dyDescent="0.15">
      <c r="A37" s="178"/>
      <c r="B37" s="202"/>
      <c r="C37" s="600" t="str">
        <f>IF(E37="","",C36+1)</f>
        <v/>
      </c>
      <c r="D37" s="600"/>
      <c r="E37" s="601" t="str">
        <f>IF('各会計、関係団体の財政状況及び健全化判断比率'!B10="","",'各会計、関係団体の財政状況及び健全化判断比率'!B10)</f>
        <v/>
      </c>
      <c r="F37" s="601"/>
      <c r="G37" s="601"/>
      <c r="H37" s="601"/>
      <c r="I37" s="601"/>
      <c r="J37" s="601"/>
      <c r="K37" s="601"/>
      <c r="L37" s="601"/>
      <c r="M37" s="601"/>
      <c r="N37" s="601"/>
      <c r="O37" s="601"/>
      <c r="P37" s="601"/>
      <c r="Q37" s="601"/>
      <c r="R37" s="601"/>
      <c r="S37" s="601"/>
      <c r="T37" s="178"/>
      <c r="U37" s="600">
        <f t="shared" si="4"/>
        <v>7</v>
      </c>
      <c r="V37" s="600"/>
      <c r="W37" s="601" t="str">
        <f>IF('各会計、関係団体の財政状況及び健全化判断比率'!B31="","",'各会計、関係団体の財政状況及び健全化判断比率'!B31)</f>
        <v>後期高齢者医療保険特別会計</v>
      </c>
      <c r="X37" s="601"/>
      <c r="Y37" s="601"/>
      <c r="Z37" s="601"/>
      <c r="AA37" s="601"/>
      <c r="AB37" s="601"/>
      <c r="AC37" s="601"/>
      <c r="AD37" s="601"/>
      <c r="AE37" s="601"/>
      <c r="AF37" s="601"/>
      <c r="AG37" s="601"/>
      <c r="AH37" s="601"/>
      <c r="AI37" s="601"/>
      <c r="AJ37" s="601"/>
      <c r="AK37" s="601"/>
      <c r="AL37" s="178"/>
      <c r="AM37" s="600" t="str">
        <f t="shared" si="0"/>
        <v/>
      </c>
      <c r="AN37" s="600"/>
      <c r="AO37" s="601"/>
      <c r="AP37" s="601"/>
      <c r="AQ37" s="601"/>
      <c r="AR37" s="601"/>
      <c r="AS37" s="601"/>
      <c r="AT37" s="601"/>
      <c r="AU37" s="601"/>
      <c r="AV37" s="601"/>
      <c r="AW37" s="601"/>
      <c r="AX37" s="601"/>
      <c r="AY37" s="601"/>
      <c r="AZ37" s="601"/>
      <c r="BA37" s="601"/>
      <c r="BB37" s="601"/>
      <c r="BC37" s="601"/>
      <c r="BD37" s="178"/>
      <c r="BE37" s="600" t="str">
        <f t="shared" si="1"/>
        <v/>
      </c>
      <c r="BF37" s="600"/>
      <c r="BG37" s="601"/>
      <c r="BH37" s="601"/>
      <c r="BI37" s="601"/>
      <c r="BJ37" s="601"/>
      <c r="BK37" s="601"/>
      <c r="BL37" s="601"/>
      <c r="BM37" s="601"/>
      <c r="BN37" s="601"/>
      <c r="BO37" s="601"/>
      <c r="BP37" s="601"/>
      <c r="BQ37" s="601"/>
      <c r="BR37" s="601"/>
      <c r="BS37" s="601"/>
      <c r="BT37" s="601"/>
      <c r="BU37" s="601"/>
      <c r="BV37" s="178"/>
      <c r="BW37" s="600">
        <f t="shared" si="2"/>
        <v>13</v>
      </c>
      <c r="BX37" s="600"/>
      <c r="BY37" s="601" t="str">
        <f>IF('各会計、関係団体の財政状況及び健全化判断比率'!B71="","",'各会計、関係団体の財政状況及び健全化判断比率'!B71)</f>
        <v>飯盛霊園組合（霊園事業特別会計）</v>
      </c>
      <c r="BZ37" s="601"/>
      <c r="CA37" s="601"/>
      <c r="CB37" s="601"/>
      <c r="CC37" s="601"/>
      <c r="CD37" s="601"/>
      <c r="CE37" s="601"/>
      <c r="CF37" s="601"/>
      <c r="CG37" s="601"/>
      <c r="CH37" s="601"/>
      <c r="CI37" s="601"/>
      <c r="CJ37" s="601"/>
      <c r="CK37" s="601"/>
      <c r="CL37" s="601"/>
      <c r="CM37" s="601"/>
      <c r="CN37" s="178"/>
      <c r="CO37" s="600" t="str">
        <f t="shared" si="3"/>
        <v/>
      </c>
      <c r="CP37" s="600"/>
      <c r="CQ37" s="601" t="str">
        <f>IF('各会計、関係団体の財政状況及び健全化判断比率'!BS10="","",'各会計、関係団体の財政状況及び健全化判断比率'!BS10)</f>
        <v/>
      </c>
      <c r="CR37" s="601"/>
      <c r="CS37" s="601"/>
      <c r="CT37" s="601"/>
      <c r="CU37" s="601"/>
      <c r="CV37" s="601"/>
      <c r="CW37" s="601"/>
      <c r="CX37" s="601"/>
      <c r="CY37" s="601"/>
      <c r="CZ37" s="601"/>
      <c r="DA37" s="601"/>
      <c r="DB37" s="601"/>
      <c r="DC37" s="601"/>
      <c r="DD37" s="601"/>
      <c r="DE37" s="601"/>
      <c r="DG37" s="602" t="str">
        <f>IF('各会計、関係団体の財政状況及び健全化判断比率'!BR10="","",'各会計、関係団体の財政状況及び健全化判断比率'!BR10)</f>
        <v/>
      </c>
      <c r="DH37" s="602"/>
      <c r="DI37" s="205"/>
    </row>
    <row r="38" spans="1:113" ht="32.25" customHeight="1" x14ac:dyDescent="0.15">
      <c r="A38" s="178"/>
      <c r="B38" s="202"/>
      <c r="C38" s="600" t="str">
        <f t="shared" ref="C38:C43" si="5">IF(E38="","",C37+1)</f>
        <v/>
      </c>
      <c r="D38" s="600"/>
      <c r="E38" s="601" t="str">
        <f>IF('各会計、関係団体の財政状況及び健全化判断比率'!B11="","",'各会計、関係団体の財政状況及び健全化判断比率'!B11)</f>
        <v/>
      </c>
      <c r="F38" s="601"/>
      <c r="G38" s="601"/>
      <c r="H38" s="601"/>
      <c r="I38" s="601"/>
      <c r="J38" s="601"/>
      <c r="K38" s="601"/>
      <c r="L38" s="601"/>
      <c r="M38" s="601"/>
      <c r="N38" s="601"/>
      <c r="O38" s="601"/>
      <c r="P38" s="601"/>
      <c r="Q38" s="601"/>
      <c r="R38" s="601"/>
      <c r="S38" s="601"/>
      <c r="T38" s="178"/>
      <c r="U38" s="600" t="str">
        <f t="shared" si="4"/>
        <v/>
      </c>
      <c r="V38" s="600"/>
      <c r="W38" s="601"/>
      <c r="X38" s="601"/>
      <c r="Y38" s="601"/>
      <c r="Z38" s="601"/>
      <c r="AA38" s="601"/>
      <c r="AB38" s="601"/>
      <c r="AC38" s="601"/>
      <c r="AD38" s="601"/>
      <c r="AE38" s="601"/>
      <c r="AF38" s="601"/>
      <c r="AG38" s="601"/>
      <c r="AH38" s="601"/>
      <c r="AI38" s="601"/>
      <c r="AJ38" s="601"/>
      <c r="AK38" s="601"/>
      <c r="AL38" s="178"/>
      <c r="AM38" s="600" t="str">
        <f t="shared" si="0"/>
        <v/>
      </c>
      <c r="AN38" s="600"/>
      <c r="AO38" s="601"/>
      <c r="AP38" s="601"/>
      <c r="AQ38" s="601"/>
      <c r="AR38" s="601"/>
      <c r="AS38" s="601"/>
      <c r="AT38" s="601"/>
      <c r="AU38" s="601"/>
      <c r="AV38" s="601"/>
      <c r="AW38" s="601"/>
      <c r="AX38" s="601"/>
      <c r="AY38" s="601"/>
      <c r="AZ38" s="601"/>
      <c r="BA38" s="601"/>
      <c r="BB38" s="601"/>
      <c r="BC38" s="601"/>
      <c r="BD38" s="178"/>
      <c r="BE38" s="600" t="str">
        <f t="shared" si="1"/>
        <v/>
      </c>
      <c r="BF38" s="600"/>
      <c r="BG38" s="601"/>
      <c r="BH38" s="601"/>
      <c r="BI38" s="601"/>
      <c r="BJ38" s="601"/>
      <c r="BK38" s="601"/>
      <c r="BL38" s="601"/>
      <c r="BM38" s="601"/>
      <c r="BN38" s="601"/>
      <c r="BO38" s="601"/>
      <c r="BP38" s="601"/>
      <c r="BQ38" s="601"/>
      <c r="BR38" s="601"/>
      <c r="BS38" s="601"/>
      <c r="BT38" s="601"/>
      <c r="BU38" s="601"/>
      <c r="BV38" s="178"/>
      <c r="BW38" s="600">
        <f t="shared" si="2"/>
        <v>14</v>
      </c>
      <c r="BX38" s="600"/>
      <c r="BY38" s="601" t="str">
        <f>IF('各会計、関係団体の財政状況及び健全化判断比率'!B72="","",'各会計、関係団体の財政状況及び健全化判断比率'!B72)</f>
        <v>大東四條畷消防組合</v>
      </c>
      <c r="BZ38" s="601"/>
      <c r="CA38" s="601"/>
      <c r="CB38" s="601"/>
      <c r="CC38" s="601"/>
      <c r="CD38" s="601"/>
      <c r="CE38" s="601"/>
      <c r="CF38" s="601"/>
      <c r="CG38" s="601"/>
      <c r="CH38" s="601"/>
      <c r="CI38" s="601"/>
      <c r="CJ38" s="601"/>
      <c r="CK38" s="601"/>
      <c r="CL38" s="601"/>
      <c r="CM38" s="601"/>
      <c r="CN38" s="178"/>
      <c r="CO38" s="600" t="str">
        <f t="shared" si="3"/>
        <v/>
      </c>
      <c r="CP38" s="600"/>
      <c r="CQ38" s="601" t="str">
        <f>IF('各会計、関係団体の財政状況及び健全化判断比率'!BS11="","",'各会計、関係団体の財政状況及び健全化判断比率'!BS11)</f>
        <v/>
      </c>
      <c r="CR38" s="601"/>
      <c r="CS38" s="601"/>
      <c r="CT38" s="601"/>
      <c r="CU38" s="601"/>
      <c r="CV38" s="601"/>
      <c r="CW38" s="601"/>
      <c r="CX38" s="601"/>
      <c r="CY38" s="601"/>
      <c r="CZ38" s="601"/>
      <c r="DA38" s="601"/>
      <c r="DB38" s="601"/>
      <c r="DC38" s="601"/>
      <c r="DD38" s="601"/>
      <c r="DE38" s="601"/>
      <c r="DG38" s="602" t="str">
        <f>IF('各会計、関係団体の財政状況及び健全化判断比率'!BR11="","",'各会計、関係団体の財政状況及び健全化判断比率'!BR11)</f>
        <v/>
      </c>
      <c r="DH38" s="602"/>
      <c r="DI38" s="205"/>
    </row>
    <row r="39" spans="1:113" ht="32.25" customHeight="1" x14ac:dyDescent="0.15">
      <c r="A39" s="178"/>
      <c r="B39" s="202"/>
      <c r="C39" s="600" t="str">
        <f t="shared" si="5"/>
        <v/>
      </c>
      <c r="D39" s="600"/>
      <c r="E39" s="601" t="str">
        <f>IF('各会計、関係団体の財政状況及び健全化判断比率'!B12="","",'各会計、関係団体の財政状況及び健全化判断比率'!B12)</f>
        <v/>
      </c>
      <c r="F39" s="601"/>
      <c r="G39" s="601"/>
      <c r="H39" s="601"/>
      <c r="I39" s="601"/>
      <c r="J39" s="601"/>
      <c r="K39" s="601"/>
      <c r="L39" s="601"/>
      <c r="M39" s="601"/>
      <c r="N39" s="601"/>
      <c r="O39" s="601"/>
      <c r="P39" s="601"/>
      <c r="Q39" s="601"/>
      <c r="R39" s="601"/>
      <c r="S39" s="601"/>
      <c r="T39" s="178"/>
      <c r="U39" s="600" t="str">
        <f t="shared" si="4"/>
        <v/>
      </c>
      <c r="V39" s="600"/>
      <c r="W39" s="601"/>
      <c r="X39" s="601"/>
      <c r="Y39" s="601"/>
      <c r="Z39" s="601"/>
      <c r="AA39" s="601"/>
      <c r="AB39" s="601"/>
      <c r="AC39" s="601"/>
      <c r="AD39" s="601"/>
      <c r="AE39" s="601"/>
      <c r="AF39" s="601"/>
      <c r="AG39" s="601"/>
      <c r="AH39" s="601"/>
      <c r="AI39" s="601"/>
      <c r="AJ39" s="601"/>
      <c r="AK39" s="601"/>
      <c r="AL39" s="178"/>
      <c r="AM39" s="600" t="str">
        <f t="shared" si="0"/>
        <v/>
      </c>
      <c r="AN39" s="600"/>
      <c r="AO39" s="601"/>
      <c r="AP39" s="601"/>
      <c r="AQ39" s="601"/>
      <c r="AR39" s="601"/>
      <c r="AS39" s="601"/>
      <c r="AT39" s="601"/>
      <c r="AU39" s="601"/>
      <c r="AV39" s="601"/>
      <c r="AW39" s="601"/>
      <c r="AX39" s="601"/>
      <c r="AY39" s="601"/>
      <c r="AZ39" s="601"/>
      <c r="BA39" s="601"/>
      <c r="BB39" s="601"/>
      <c r="BC39" s="601"/>
      <c r="BD39" s="178"/>
      <c r="BE39" s="600" t="str">
        <f t="shared" si="1"/>
        <v/>
      </c>
      <c r="BF39" s="600"/>
      <c r="BG39" s="601"/>
      <c r="BH39" s="601"/>
      <c r="BI39" s="601"/>
      <c r="BJ39" s="601"/>
      <c r="BK39" s="601"/>
      <c r="BL39" s="601"/>
      <c r="BM39" s="601"/>
      <c r="BN39" s="601"/>
      <c r="BO39" s="601"/>
      <c r="BP39" s="601"/>
      <c r="BQ39" s="601"/>
      <c r="BR39" s="601"/>
      <c r="BS39" s="601"/>
      <c r="BT39" s="601"/>
      <c r="BU39" s="601"/>
      <c r="BV39" s="178"/>
      <c r="BW39" s="600">
        <f t="shared" si="2"/>
        <v>15</v>
      </c>
      <c r="BX39" s="600"/>
      <c r="BY39" s="601" t="str">
        <f>IF('各会計、関係団体の財政状況及び健全化判断比率'!B73="","",'各会計、関係団体の財政状況及び健全化判断比率'!B73)</f>
        <v>大阪府後期高齢者医療広域連合（一般会計）</v>
      </c>
      <c r="BZ39" s="601"/>
      <c r="CA39" s="601"/>
      <c r="CB39" s="601"/>
      <c r="CC39" s="601"/>
      <c r="CD39" s="601"/>
      <c r="CE39" s="601"/>
      <c r="CF39" s="601"/>
      <c r="CG39" s="601"/>
      <c r="CH39" s="601"/>
      <c r="CI39" s="601"/>
      <c r="CJ39" s="601"/>
      <c r="CK39" s="601"/>
      <c r="CL39" s="601"/>
      <c r="CM39" s="601"/>
      <c r="CN39" s="178"/>
      <c r="CO39" s="600" t="str">
        <f t="shared" si="3"/>
        <v/>
      </c>
      <c r="CP39" s="600"/>
      <c r="CQ39" s="601" t="str">
        <f>IF('各会計、関係団体の財政状況及び健全化判断比率'!BS12="","",'各会計、関係団体の財政状況及び健全化判断比率'!BS12)</f>
        <v/>
      </c>
      <c r="CR39" s="601"/>
      <c r="CS39" s="601"/>
      <c r="CT39" s="601"/>
      <c r="CU39" s="601"/>
      <c r="CV39" s="601"/>
      <c r="CW39" s="601"/>
      <c r="CX39" s="601"/>
      <c r="CY39" s="601"/>
      <c r="CZ39" s="601"/>
      <c r="DA39" s="601"/>
      <c r="DB39" s="601"/>
      <c r="DC39" s="601"/>
      <c r="DD39" s="601"/>
      <c r="DE39" s="601"/>
      <c r="DG39" s="602" t="str">
        <f>IF('各会計、関係団体の財政状況及び健全化判断比率'!BR12="","",'各会計、関係団体の財政状況及び健全化判断比率'!BR12)</f>
        <v/>
      </c>
      <c r="DH39" s="602"/>
      <c r="DI39" s="205"/>
    </row>
    <row r="40" spans="1:113" ht="32.25" customHeight="1" x14ac:dyDescent="0.15">
      <c r="A40" s="178"/>
      <c r="B40" s="202"/>
      <c r="C40" s="600" t="str">
        <f t="shared" si="5"/>
        <v/>
      </c>
      <c r="D40" s="600"/>
      <c r="E40" s="601" t="str">
        <f>IF('各会計、関係団体の財政状況及び健全化判断比率'!B13="","",'各会計、関係団体の財政状況及び健全化判断比率'!B13)</f>
        <v/>
      </c>
      <c r="F40" s="601"/>
      <c r="G40" s="601"/>
      <c r="H40" s="601"/>
      <c r="I40" s="601"/>
      <c r="J40" s="601"/>
      <c r="K40" s="601"/>
      <c r="L40" s="601"/>
      <c r="M40" s="601"/>
      <c r="N40" s="601"/>
      <c r="O40" s="601"/>
      <c r="P40" s="601"/>
      <c r="Q40" s="601"/>
      <c r="R40" s="601"/>
      <c r="S40" s="601"/>
      <c r="T40" s="178"/>
      <c r="U40" s="600" t="str">
        <f t="shared" si="4"/>
        <v/>
      </c>
      <c r="V40" s="600"/>
      <c r="W40" s="601"/>
      <c r="X40" s="601"/>
      <c r="Y40" s="601"/>
      <c r="Z40" s="601"/>
      <c r="AA40" s="601"/>
      <c r="AB40" s="601"/>
      <c r="AC40" s="601"/>
      <c r="AD40" s="601"/>
      <c r="AE40" s="601"/>
      <c r="AF40" s="601"/>
      <c r="AG40" s="601"/>
      <c r="AH40" s="601"/>
      <c r="AI40" s="601"/>
      <c r="AJ40" s="601"/>
      <c r="AK40" s="601"/>
      <c r="AL40" s="178"/>
      <c r="AM40" s="600" t="str">
        <f t="shared" si="0"/>
        <v/>
      </c>
      <c r="AN40" s="600"/>
      <c r="AO40" s="601"/>
      <c r="AP40" s="601"/>
      <c r="AQ40" s="601"/>
      <c r="AR40" s="601"/>
      <c r="AS40" s="601"/>
      <c r="AT40" s="601"/>
      <c r="AU40" s="601"/>
      <c r="AV40" s="601"/>
      <c r="AW40" s="601"/>
      <c r="AX40" s="601"/>
      <c r="AY40" s="601"/>
      <c r="AZ40" s="601"/>
      <c r="BA40" s="601"/>
      <c r="BB40" s="601"/>
      <c r="BC40" s="601"/>
      <c r="BD40" s="178"/>
      <c r="BE40" s="600" t="str">
        <f t="shared" si="1"/>
        <v/>
      </c>
      <c r="BF40" s="600"/>
      <c r="BG40" s="601"/>
      <c r="BH40" s="601"/>
      <c r="BI40" s="601"/>
      <c r="BJ40" s="601"/>
      <c r="BK40" s="601"/>
      <c r="BL40" s="601"/>
      <c r="BM40" s="601"/>
      <c r="BN40" s="601"/>
      <c r="BO40" s="601"/>
      <c r="BP40" s="601"/>
      <c r="BQ40" s="601"/>
      <c r="BR40" s="601"/>
      <c r="BS40" s="601"/>
      <c r="BT40" s="601"/>
      <c r="BU40" s="601"/>
      <c r="BV40" s="178"/>
      <c r="BW40" s="600">
        <f t="shared" si="2"/>
        <v>16</v>
      </c>
      <c r="BX40" s="600"/>
      <c r="BY40" s="601" t="str">
        <f>IF('各会計、関係団体の財政状況及び健全化判断比率'!B74="","",'各会計、関係団体の財政状況及び健全化判断比率'!B74)</f>
        <v>大阪府後期高齢者医療広域連合（後期高齢者医療特別会計）</v>
      </c>
      <c r="BZ40" s="601"/>
      <c r="CA40" s="601"/>
      <c r="CB40" s="601"/>
      <c r="CC40" s="601"/>
      <c r="CD40" s="601"/>
      <c r="CE40" s="601"/>
      <c r="CF40" s="601"/>
      <c r="CG40" s="601"/>
      <c r="CH40" s="601"/>
      <c r="CI40" s="601"/>
      <c r="CJ40" s="601"/>
      <c r="CK40" s="601"/>
      <c r="CL40" s="601"/>
      <c r="CM40" s="601"/>
      <c r="CN40" s="178"/>
      <c r="CO40" s="600" t="str">
        <f t="shared" si="3"/>
        <v/>
      </c>
      <c r="CP40" s="600"/>
      <c r="CQ40" s="601" t="str">
        <f>IF('各会計、関係団体の財政状況及び健全化判断比率'!BS13="","",'各会計、関係団体の財政状況及び健全化判断比率'!BS13)</f>
        <v/>
      </c>
      <c r="CR40" s="601"/>
      <c r="CS40" s="601"/>
      <c r="CT40" s="601"/>
      <c r="CU40" s="601"/>
      <c r="CV40" s="601"/>
      <c r="CW40" s="601"/>
      <c r="CX40" s="601"/>
      <c r="CY40" s="601"/>
      <c r="CZ40" s="601"/>
      <c r="DA40" s="601"/>
      <c r="DB40" s="601"/>
      <c r="DC40" s="601"/>
      <c r="DD40" s="601"/>
      <c r="DE40" s="601"/>
      <c r="DG40" s="602" t="str">
        <f>IF('各会計、関係団体の財政状況及び健全化判断比率'!BR13="","",'各会計、関係団体の財政状況及び健全化判断比率'!BR13)</f>
        <v/>
      </c>
      <c r="DH40" s="602"/>
      <c r="DI40" s="205"/>
    </row>
    <row r="41" spans="1:113" ht="32.25" customHeight="1" x14ac:dyDescent="0.15">
      <c r="A41" s="178"/>
      <c r="B41" s="202"/>
      <c r="C41" s="600" t="str">
        <f t="shared" si="5"/>
        <v/>
      </c>
      <c r="D41" s="600"/>
      <c r="E41" s="601" t="str">
        <f>IF('各会計、関係団体の財政状況及び健全化判断比率'!B14="","",'各会計、関係団体の財政状況及び健全化判断比率'!B14)</f>
        <v/>
      </c>
      <c r="F41" s="601"/>
      <c r="G41" s="601"/>
      <c r="H41" s="601"/>
      <c r="I41" s="601"/>
      <c r="J41" s="601"/>
      <c r="K41" s="601"/>
      <c r="L41" s="601"/>
      <c r="M41" s="601"/>
      <c r="N41" s="601"/>
      <c r="O41" s="601"/>
      <c r="P41" s="601"/>
      <c r="Q41" s="601"/>
      <c r="R41" s="601"/>
      <c r="S41" s="601"/>
      <c r="T41" s="178"/>
      <c r="U41" s="600" t="str">
        <f t="shared" si="4"/>
        <v/>
      </c>
      <c r="V41" s="600"/>
      <c r="W41" s="601"/>
      <c r="X41" s="601"/>
      <c r="Y41" s="601"/>
      <c r="Z41" s="601"/>
      <c r="AA41" s="601"/>
      <c r="AB41" s="601"/>
      <c r="AC41" s="601"/>
      <c r="AD41" s="601"/>
      <c r="AE41" s="601"/>
      <c r="AF41" s="601"/>
      <c r="AG41" s="601"/>
      <c r="AH41" s="601"/>
      <c r="AI41" s="601"/>
      <c r="AJ41" s="601"/>
      <c r="AK41" s="601"/>
      <c r="AL41" s="178"/>
      <c r="AM41" s="600" t="str">
        <f t="shared" si="0"/>
        <v/>
      </c>
      <c r="AN41" s="600"/>
      <c r="AO41" s="601"/>
      <c r="AP41" s="601"/>
      <c r="AQ41" s="601"/>
      <c r="AR41" s="601"/>
      <c r="AS41" s="601"/>
      <c r="AT41" s="601"/>
      <c r="AU41" s="601"/>
      <c r="AV41" s="601"/>
      <c r="AW41" s="601"/>
      <c r="AX41" s="601"/>
      <c r="AY41" s="601"/>
      <c r="AZ41" s="601"/>
      <c r="BA41" s="601"/>
      <c r="BB41" s="601"/>
      <c r="BC41" s="601"/>
      <c r="BD41" s="178"/>
      <c r="BE41" s="600" t="str">
        <f t="shared" si="1"/>
        <v/>
      </c>
      <c r="BF41" s="600"/>
      <c r="BG41" s="601"/>
      <c r="BH41" s="601"/>
      <c r="BI41" s="601"/>
      <c r="BJ41" s="601"/>
      <c r="BK41" s="601"/>
      <c r="BL41" s="601"/>
      <c r="BM41" s="601"/>
      <c r="BN41" s="601"/>
      <c r="BO41" s="601"/>
      <c r="BP41" s="601"/>
      <c r="BQ41" s="601"/>
      <c r="BR41" s="601"/>
      <c r="BS41" s="601"/>
      <c r="BT41" s="601"/>
      <c r="BU41" s="601"/>
      <c r="BV41" s="178"/>
      <c r="BW41" s="600">
        <f t="shared" si="2"/>
        <v>17</v>
      </c>
      <c r="BX41" s="600"/>
      <c r="BY41" s="601" t="str">
        <f>IF('各会計、関係団体の財政状況及び健全化判断比率'!B75="","",'各会計、関係団体の財政状況及び健全化判断比率'!B75)</f>
        <v>大阪広域水道企業団（水道事業会計）</v>
      </c>
      <c r="BZ41" s="601"/>
      <c r="CA41" s="601"/>
      <c r="CB41" s="601"/>
      <c r="CC41" s="601"/>
      <c r="CD41" s="601"/>
      <c r="CE41" s="601"/>
      <c r="CF41" s="601"/>
      <c r="CG41" s="601"/>
      <c r="CH41" s="601"/>
      <c r="CI41" s="601"/>
      <c r="CJ41" s="601"/>
      <c r="CK41" s="601"/>
      <c r="CL41" s="601"/>
      <c r="CM41" s="601"/>
      <c r="CN41" s="178"/>
      <c r="CO41" s="600" t="str">
        <f t="shared" si="3"/>
        <v/>
      </c>
      <c r="CP41" s="600"/>
      <c r="CQ41" s="601" t="str">
        <f>IF('各会計、関係団体の財政状況及び健全化判断比率'!BS14="","",'各会計、関係団体の財政状況及び健全化判断比率'!BS14)</f>
        <v/>
      </c>
      <c r="CR41" s="601"/>
      <c r="CS41" s="601"/>
      <c r="CT41" s="601"/>
      <c r="CU41" s="601"/>
      <c r="CV41" s="601"/>
      <c r="CW41" s="601"/>
      <c r="CX41" s="601"/>
      <c r="CY41" s="601"/>
      <c r="CZ41" s="601"/>
      <c r="DA41" s="601"/>
      <c r="DB41" s="601"/>
      <c r="DC41" s="601"/>
      <c r="DD41" s="601"/>
      <c r="DE41" s="601"/>
      <c r="DG41" s="602" t="str">
        <f>IF('各会計、関係団体の財政状況及び健全化判断比率'!BR14="","",'各会計、関係団体の財政状況及び健全化判断比率'!BR14)</f>
        <v/>
      </c>
      <c r="DH41" s="602"/>
      <c r="DI41" s="205"/>
    </row>
    <row r="42" spans="1:113" ht="32.25" customHeight="1" x14ac:dyDescent="0.15">
      <c r="B42" s="202"/>
      <c r="C42" s="600" t="str">
        <f t="shared" si="5"/>
        <v/>
      </c>
      <c r="D42" s="600"/>
      <c r="E42" s="601" t="str">
        <f>IF('各会計、関係団体の財政状況及び健全化判断比率'!B15="","",'各会計、関係団体の財政状況及び健全化判断比率'!B15)</f>
        <v/>
      </c>
      <c r="F42" s="601"/>
      <c r="G42" s="601"/>
      <c r="H42" s="601"/>
      <c r="I42" s="601"/>
      <c r="J42" s="601"/>
      <c r="K42" s="601"/>
      <c r="L42" s="601"/>
      <c r="M42" s="601"/>
      <c r="N42" s="601"/>
      <c r="O42" s="601"/>
      <c r="P42" s="601"/>
      <c r="Q42" s="601"/>
      <c r="R42" s="601"/>
      <c r="S42" s="601"/>
      <c r="T42" s="178"/>
      <c r="U42" s="600" t="str">
        <f t="shared" si="4"/>
        <v/>
      </c>
      <c r="V42" s="600"/>
      <c r="W42" s="601"/>
      <c r="X42" s="601"/>
      <c r="Y42" s="601"/>
      <c r="Z42" s="601"/>
      <c r="AA42" s="601"/>
      <c r="AB42" s="601"/>
      <c r="AC42" s="601"/>
      <c r="AD42" s="601"/>
      <c r="AE42" s="601"/>
      <c r="AF42" s="601"/>
      <c r="AG42" s="601"/>
      <c r="AH42" s="601"/>
      <c r="AI42" s="601"/>
      <c r="AJ42" s="601"/>
      <c r="AK42" s="601"/>
      <c r="AL42" s="178"/>
      <c r="AM42" s="600" t="str">
        <f t="shared" si="0"/>
        <v/>
      </c>
      <c r="AN42" s="600"/>
      <c r="AO42" s="601"/>
      <c r="AP42" s="601"/>
      <c r="AQ42" s="601"/>
      <c r="AR42" s="601"/>
      <c r="AS42" s="601"/>
      <c r="AT42" s="601"/>
      <c r="AU42" s="601"/>
      <c r="AV42" s="601"/>
      <c r="AW42" s="601"/>
      <c r="AX42" s="601"/>
      <c r="AY42" s="601"/>
      <c r="AZ42" s="601"/>
      <c r="BA42" s="601"/>
      <c r="BB42" s="601"/>
      <c r="BC42" s="601"/>
      <c r="BD42" s="178"/>
      <c r="BE42" s="600" t="str">
        <f t="shared" si="1"/>
        <v/>
      </c>
      <c r="BF42" s="600"/>
      <c r="BG42" s="601"/>
      <c r="BH42" s="601"/>
      <c r="BI42" s="601"/>
      <c r="BJ42" s="601"/>
      <c r="BK42" s="601"/>
      <c r="BL42" s="601"/>
      <c r="BM42" s="601"/>
      <c r="BN42" s="601"/>
      <c r="BO42" s="601"/>
      <c r="BP42" s="601"/>
      <c r="BQ42" s="601"/>
      <c r="BR42" s="601"/>
      <c r="BS42" s="601"/>
      <c r="BT42" s="601"/>
      <c r="BU42" s="601"/>
      <c r="BV42" s="178"/>
      <c r="BW42" s="600">
        <f t="shared" si="2"/>
        <v>18</v>
      </c>
      <c r="BX42" s="600"/>
      <c r="BY42" s="601" t="str">
        <f>IF('各会計、関係団体の財政状況及び健全化判断比率'!B76="","",'各会計、関係団体の財政状況及び健全化判断比率'!B76)</f>
        <v>大阪広域水道企業団（工業用水道事業会計）</v>
      </c>
      <c r="BZ42" s="601"/>
      <c r="CA42" s="601"/>
      <c r="CB42" s="601"/>
      <c r="CC42" s="601"/>
      <c r="CD42" s="601"/>
      <c r="CE42" s="601"/>
      <c r="CF42" s="601"/>
      <c r="CG42" s="601"/>
      <c r="CH42" s="601"/>
      <c r="CI42" s="601"/>
      <c r="CJ42" s="601"/>
      <c r="CK42" s="601"/>
      <c r="CL42" s="601"/>
      <c r="CM42" s="601"/>
      <c r="CN42" s="178"/>
      <c r="CO42" s="600" t="str">
        <f t="shared" si="3"/>
        <v/>
      </c>
      <c r="CP42" s="600"/>
      <c r="CQ42" s="601" t="str">
        <f>IF('各会計、関係団体の財政状況及び健全化判断比率'!BS15="","",'各会計、関係団体の財政状況及び健全化判断比率'!BS15)</f>
        <v/>
      </c>
      <c r="CR42" s="601"/>
      <c r="CS42" s="601"/>
      <c r="CT42" s="601"/>
      <c r="CU42" s="601"/>
      <c r="CV42" s="601"/>
      <c r="CW42" s="601"/>
      <c r="CX42" s="601"/>
      <c r="CY42" s="601"/>
      <c r="CZ42" s="601"/>
      <c r="DA42" s="601"/>
      <c r="DB42" s="601"/>
      <c r="DC42" s="601"/>
      <c r="DD42" s="601"/>
      <c r="DE42" s="601"/>
      <c r="DG42" s="602" t="str">
        <f>IF('各会計、関係団体の財政状況及び健全化判断比率'!BR15="","",'各会計、関係団体の財政状況及び健全化判断比率'!BR15)</f>
        <v/>
      </c>
      <c r="DH42" s="602"/>
      <c r="DI42" s="205"/>
    </row>
    <row r="43" spans="1:113" ht="32.25" customHeight="1" x14ac:dyDescent="0.15">
      <c r="B43" s="202"/>
      <c r="C43" s="600" t="str">
        <f t="shared" si="5"/>
        <v/>
      </c>
      <c r="D43" s="600"/>
      <c r="E43" s="601" t="str">
        <f>IF('各会計、関係団体の財政状況及び健全化判断比率'!B16="","",'各会計、関係団体の財政状況及び健全化判断比率'!B16)</f>
        <v/>
      </c>
      <c r="F43" s="601"/>
      <c r="G43" s="601"/>
      <c r="H43" s="601"/>
      <c r="I43" s="601"/>
      <c r="J43" s="601"/>
      <c r="K43" s="601"/>
      <c r="L43" s="601"/>
      <c r="M43" s="601"/>
      <c r="N43" s="601"/>
      <c r="O43" s="601"/>
      <c r="P43" s="601"/>
      <c r="Q43" s="601"/>
      <c r="R43" s="601"/>
      <c r="S43" s="601"/>
      <c r="T43" s="178"/>
      <c r="U43" s="600" t="str">
        <f t="shared" si="4"/>
        <v/>
      </c>
      <c r="V43" s="600"/>
      <c r="W43" s="601"/>
      <c r="X43" s="601"/>
      <c r="Y43" s="601"/>
      <c r="Z43" s="601"/>
      <c r="AA43" s="601"/>
      <c r="AB43" s="601"/>
      <c r="AC43" s="601"/>
      <c r="AD43" s="601"/>
      <c r="AE43" s="601"/>
      <c r="AF43" s="601"/>
      <c r="AG43" s="601"/>
      <c r="AH43" s="601"/>
      <c r="AI43" s="601"/>
      <c r="AJ43" s="601"/>
      <c r="AK43" s="601"/>
      <c r="AL43" s="178"/>
      <c r="AM43" s="600" t="str">
        <f t="shared" si="0"/>
        <v/>
      </c>
      <c r="AN43" s="600"/>
      <c r="AO43" s="601"/>
      <c r="AP43" s="601"/>
      <c r="AQ43" s="601"/>
      <c r="AR43" s="601"/>
      <c r="AS43" s="601"/>
      <c r="AT43" s="601"/>
      <c r="AU43" s="601"/>
      <c r="AV43" s="601"/>
      <c r="AW43" s="601"/>
      <c r="AX43" s="601"/>
      <c r="AY43" s="601"/>
      <c r="AZ43" s="601"/>
      <c r="BA43" s="601"/>
      <c r="BB43" s="601"/>
      <c r="BC43" s="601"/>
      <c r="BD43" s="178"/>
      <c r="BE43" s="600" t="str">
        <f t="shared" si="1"/>
        <v/>
      </c>
      <c r="BF43" s="600"/>
      <c r="BG43" s="601"/>
      <c r="BH43" s="601"/>
      <c r="BI43" s="601"/>
      <c r="BJ43" s="601"/>
      <c r="BK43" s="601"/>
      <c r="BL43" s="601"/>
      <c r="BM43" s="601"/>
      <c r="BN43" s="601"/>
      <c r="BO43" s="601"/>
      <c r="BP43" s="601"/>
      <c r="BQ43" s="601"/>
      <c r="BR43" s="601"/>
      <c r="BS43" s="601"/>
      <c r="BT43" s="601"/>
      <c r="BU43" s="601"/>
      <c r="BV43" s="178"/>
      <c r="BW43" s="600" t="str">
        <f t="shared" si="2"/>
        <v/>
      </c>
      <c r="BX43" s="600"/>
      <c r="BY43" s="601" t="str">
        <f>IF('各会計、関係団体の財政状況及び健全化判断比率'!B77="","",'各会計、関係団体の財政状況及び健全化判断比率'!B77)</f>
        <v/>
      </c>
      <c r="BZ43" s="601"/>
      <c r="CA43" s="601"/>
      <c r="CB43" s="601"/>
      <c r="CC43" s="601"/>
      <c r="CD43" s="601"/>
      <c r="CE43" s="601"/>
      <c r="CF43" s="601"/>
      <c r="CG43" s="601"/>
      <c r="CH43" s="601"/>
      <c r="CI43" s="601"/>
      <c r="CJ43" s="601"/>
      <c r="CK43" s="601"/>
      <c r="CL43" s="601"/>
      <c r="CM43" s="601"/>
      <c r="CN43" s="178"/>
      <c r="CO43" s="600" t="str">
        <f t="shared" si="3"/>
        <v/>
      </c>
      <c r="CP43" s="600"/>
      <c r="CQ43" s="601" t="str">
        <f>IF('各会計、関係団体の財政状況及び健全化判断比率'!BS16="","",'各会計、関係団体の財政状況及び健全化判断比率'!BS16)</f>
        <v/>
      </c>
      <c r="CR43" s="601"/>
      <c r="CS43" s="601"/>
      <c r="CT43" s="601"/>
      <c r="CU43" s="601"/>
      <c r="CV43" s="601"/>
      <c r="CW43" s="601"/>
      <c r="CX43" s="601"/>
      <c r="CY43" s="601"/>
      <c r="CZ43" s="601"/>
      <c r="DA43" s="601"/>
      <c r="DB43" s="601"/>
      <c r="DC43" s="601"/>
      <c r="DD43" s="601"/>
      <c r="DE43" s="601"/>
      <c r="DG43" s="602" t="str">
        <f>IF('各会計、関係団体の財政状況及び健全化判断比率'!BR16="","",'各会計、関係団体の財政状況及び健全化判断比率'!BR16)</f>
        <v/>
      </c>
      <c r="DH43" s="60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03" t="s">
        <v>203</v>
      </c>
      <c r="F46" s="603"/>
      <c r="G46" s="603"/>
      <c r="H46" s="603"/>
      <c r="I46" s="603"/>
      <c r="J46" s="603"/>
      <c r="K46" s="603"/>
      <c r="L46" s="603"/>
      <c r="M46" s="603"/>
      <c r="N46" s="603"/>
      <c r="O46" s="603"/>
      <c r="P46" s="603"/>
      <c r="Q46" s="603"/>
      <c r="R46" s="603"/>
      <c r="S46" s="603"/>
      <c r="T46" s="603"/>
      <c r="U46" s="603"/>
      <c r="V46" s="603"/>
      <c r="W46" s="603"/>
      <c r="X46" s="603"/>
      <c r="Y46" s="603"/>
      <c r="Z46" s="603"/>
      <c r="AA46" s="603"/>
      <c r="AB46" s="603"/>
      <c r="AC46" s="603"/>
      <c r="AD46" s="603"/>
      <c r="AE46" s="603"/>
      <c r="AF46" s="603"/>
      <c r="AG46" s="603"/>
      <c r="AH46" s="603"/>
      <c r="AI46" s="603"/>
      <c r="AJ46" s="603"/>
      <c r="AK46" s="603"/>
      <c r="AL46" s="603"/>
      <c r="AM46" s="603"/>
      <c r="AN46" s="603"/>
      <c r="AO46" s="603"/>
      <c r="AP46" s="603"/>
      <c r="AQ46" s="603"/>
      <c r="AR46" s="603"/>
      <c r="AS46" s="603"/>
      <c r="AT46" s="603"/>
      <c r="AU46" s="603"/>
      <c r="AV46" s="603"/>
      <c r="AW46" s="603"/>
      <c r="AX46" s="603"/>
      <c r="AY46" s="603"/>
      <c r="AZ46" s="603"/>
      <c r="BA46" s="603"/>
      <c r="BB46" s="603"/>
      <c r="BC46" s="603"/>
      <c r="BD46" s="603"/>
      <c r="BE46" s="603"/>
      <c r="BF46" s="603"/>
      <c r="BG46" s="603"/>
      <c r="BH46" s="603"/>
      <c r="BI46" s="603"/>
      <c r="BJ46" s="603"/>
      <c r="BK46" s="603"/>
      <c r="BL46" s="603"/>
      <c r="BM46" s="603"/>
      <c r="BN46" s="603"/>
      <c r="BO46" s="603"/>
      <c r="BP46" s="603"/>
      <c r="BQ46" s="603"/>
      <c r="BR46" s="603"/>
      <c r="BS46" s="603"/>
      <c r="BT46" s="603"/>
      <c r="BU46" s="603"/>
      <c r="BV46" s="603"/>
      <c r="BW46" s="603"/>
      <c r="BX46" s="603"/>
      <c r="BY46" s="603"/>
      <c r="BZ46" s="603"/>
      <c r="CA46" s="603"/>
      <c r="CB46" s="603"/>
      <c r="CC46" s="603"/>
      <c r="CD46" s="603"/>
      <c r="CE46" s="603"/>
      <c r="CF46" s="603"/>
      <c r="CG46" s="603"/>
      <c r="CH46" s="603"/>
      <c r="CI46" s="603"/>
      <c r="CJ46" s="603"/>
      <c r="CK46" s="603"/>
      <c r="CL46" s="603"/>
      <c r="CM46" s="603"/>
      <c r="CN46" s="603"/>
      <c r="CO46" s="603"/>
      <c r="CP46" s="603"/>
      <c r="CQ46" s="603"/>
      <c r="CR46" s="603"/>
      <c r="CS46" s="603"/>
      <c r="CT46" s="603"/>
      <c r="CU46" s="603"/>
      <c r="CV46" s="603"/>
      <c r="CW46" s="603"/>
      <c r="CX46" s="603"/>
      <c r="CY46" s="603"/>
      <c r="CZ46" s="603"/>
      <c r="DA46" s="603"/>
      <c r="DB46" s="603"/>
      <c r="DC46" s="603"/>
      <c r="DD46" s="603"/>
      <c r="DE46" s="603"/>
      <c r="DF46" s="603"/>
      <c r="DG46" s="603"/>
      <c r="DH46" s="603"/>
      <c r="DI46" s="603"/>
    </row>
    <row r="47" spans="1:113" x14ac:dyDescent="0.15">
      <c r="E47" s="603" t="s">
        <v>204</v>
      </c>
      <c r="F47" s="603"/>
      <c r="G47" s="603"/>
      <c r="H47" s="603"/>
      <c r="I47" s="603"/>
      <c r="J47" s="603"/>
      <c r="K47" s="603"/>
      <c r="L47" s="603"/>
      <c r="M47" s="603"/>
      <c r="N47" s="603"/>
      <c r="O47" s="603"/>
      <c r="P47" s="603"/>
      <c r="Q47" s="603"/>
      <c r="R47" s="603"/>
      <c r="S47" s="603"/>
      <c r="T47" s="603"/>
      <c r="U47" s="603"/>
      <c r="V47" s="603"/>
      <c r="W47" s="603"/>
      <c r="X47" s="603"/>
      <c r="Y47" s="603"/>
      <c r="Z47" s="603"/>
      <c r="AA47" s="603"/>
      <c r="AB47" s="603"/>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03"/>
      <c r="AY47" s="603"/>
      <c r="AZ47" s="603"/>
      <c r="BA47" s="603"/>
      <c r="BB47" s="603"/>
      <c r="BC47" s="603"/>
      <c r="BD47" s="603"/>
      <c r="BE47" s="603"/>
      <c r="BF47" s="603"/>
      <c r="BG47" s="603"/>
      <c r="BH47" s="603"/>
      <c r="BI47" s="603"/>
      <c r="BJ47" s="603"/>
      <c r="BK47" s="603"/>
      <c r="BL47" s="603"/>
      <c r="BM47" s="603"/>
      <c r="BN47" s="603"/>
      <c r="BO47" s="603"/>
      <c r="BP47" s="603"/>
      <c r="BQ47" s="603"/>
      <c r="BR47" s="603"/>
      <c r="BS47" s="603"/>
      <c r="BT47" s="603"/>
      <c r="BU47" s="603"/>
      <c r="BV47" s="603"/>
      <c r="BW47" s="603"/>
      <c r="BX47" s="603"/>
      <c r="BY47" s="603"/>
      <c r="BZ47" s="603"/>
      <c r="CA47" s="603"/>
      <c r="CB47" s="603"/>
      <c r="CC47" s="603"/>
      <c r="CD47" s="603"/>
      <c r="CE47" s="603"/>
      <c r="CF47" s="603"/>
      <c r="CG47" s="603"/>
      <c r="CH47" s="603"/>
      <c r="CI47" s="603"/>
      <c r="CJ47" s="603"/>
      <c r="CK47" s="603"/>
      <c r="CL47" s="603"/>
      <c r="CM47" s="603"/>
      <c r="CN47" s="603"/>
      <c r="CO47" s="603"/>
      <c r="CP47" s="603"/>
      <c r="CQ47" s="603"/>
      <c r="CR47" s="603"/>
      <c r="CS47" s="603"/>
      <c r="CT47" s="603"/>
      <c r="CU47" s="603"/>
      <c r="CV47" s="603"/>
      <c r="CW47" s="603"/>
      <c r="CX47" s="603"/>
      <c r="CY47" s="603"/>
      <c r="CZ47" s="603"/>
      <c r="DA47" s="603"/>
      <c r="DB47" s="603"/>
      <c r="DC47" s="603"/>
      <c r="DD47" s="603"/>
      <c r="DE47" s="603"/>
      <c r="DF47" s="603"/>
      <c r="DG47" s="603"/>
      <c r="DH47" s="603"/>
      <c r="DI47" s="603"/>
    </row>
    <row r="48" spans="1:113" x14ac:dyDescent="0.15">
      <c r="E48" s="603" t="s">
        <v>205</v>
      </c>
      <c r="F48" s="603"/>
      <c r="G48" s="603"/>
      <c r="H48" s="603"/>
      <c r="I48" s="603"/>
      <c r="J48" s="603"/>
      <c r="K48" s="603"/>
      <c r="L48" s="603"/>
      <c r="M48" s="603"/>
      <c r="N48" s="603"/>
      <c r="O48" s="603"/>
      <c r="P48" s="603"/>
      <c r="Q48" s="603"/>
      <c r="R48" s="603"/>
      <c r="S48" s="603"/>
      <c r="T48" s="603"/>
      <c r="U48" s="603"/>
      <c r="V48" s="603"/>
      <c r="W48" s="603"/>
      <c r="X48" s="603"/>
      <c r="Y48" s="603"/>
      <c r="Z48" s="603"/>
      <c r="AA48" s="603"/>
      <c r="AB48" s="603"/>
      <c r="AC48" s="603"/>
      <c r="AD48" s="603"/>
      <c r="AE48" s="603"/>
      <c r="AF48" s="603"/>
      <c r="AG48" s="603"/>
      <c r="AH48" s="603"/>
      <c r="AI48" s="603"/>
      <c r="AJ48" s="603"/>
      <c r="AK48" s="603"/>
      <c r="AL48" s="603"/>
      <c r="AM48" s="603"/>
      <c r="AN48" s="603"/>
      <c r="AO48" s="603"/>
      <c r="AP48" s="603"/>
      <c r="AQ48" s="603"/>
      <c r="AR48" s="603"/>
      <c r="AS48" s="603"/>
      <c r="AT48" s="603"/>
      <c r="AU48" s="603"/>
      <c r="AV48" s="603"/>
      <c r="AW48" s="603"/>
      <c r="AX48" s="603"/>
      <c r="AY48" s="603"/>
      <c r="AZ48" s="603"/>
      <c r="BA48" s="603"/>
      <c r="BB48" s="603"/>
      <c r="BC48" s="603"/>
      <c r="BD48" s="603"/>
      <c r="BE48" s="603"/>
      <c r="BF48" s="603"/>
      <c r="BG48" s="603"/>
      <c r="BH48" s="603"/>
      <c r="BI48" s="603"/>
      <c r="BJ48" s="603"/>
      <c r="BK48" s="603"/>
      <c r="BL48" s="603"/>
      <c r="BM48" s="603"/>
      <c r="BN48" s="603"/>
      <c r="BO48" s="603"/>
      <c r="BP48" s="603"/>
      <c r="BQ48" s="603"/>
      <c r="BR48" s="603"/>
      <c r="BS48" s="603"/>
      <c r="BT48" s="603"/>
      <c r="BU48" s="603"/>
      <c r="BV48" s="603"/>
      <c r="BW48" s="603"/>
      <c r="BX48" s="603"/>
      <c r="BY48" s="603"/>
      <c r="BZ48" s="603"/>
      <c r="CA48" s="603"/>
      <c r="CB48" s="603"/>
      <c r="CC48" s="603"/>
      <c r="CD48" s="603"/>
      <c r="CE48" s="603"/>
      <c r="CF48" s="603"/>
      <c r="CG48" s="603"/>
      <c r="CH48" s="603"/>
      <c r="CI48" s="603"/>
      <c r="CJ48" s="603"/>
      <c r="CK48" s="603"/>
      <c r="CL48" s="603"/>
      <c r="CM48" s="603"/>
      <c r="CN48" s="603"/>
      <c r="CO48" s="603"/>
      <c r="CP48" s="603"/>
      <c r="CQ48" s="603"/>
      <c r="CR48" s="603"/>
      <c r="CS48" s="603"/>
      <c r="CT48" s="603"/>
      <c r="CU48" s="603"/>
      <c r="CV48" s="603"/>
      <c r="CW48" s="603"/>
      <c r="CX48" s="603"/>
      <c r="CY48" s="603"/>
      <c r="CZ48" s="603"/>
      <c r="DA48" s="603"/>
      <c r="DB48" s="603"/>
      <c r="DC48" s="603"/>
      <c r="DD48" s="603"/>
      <c r="DE48" s="603"/>
      <c r="DF48" s="603"/>
      <c r="DG48" s="603"/>
      <c r="DH48" s="603"/>
      <c r="DI48" s="603"/>
    </row>
    <row r="49" spans="5:113" x14ac:dyDescent="0.15">
      <c r="E49" s="604" t="s">
        <v>206</v>
      </c>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4"/>
      <c r="AR49" s="604"/>
      <c r="AS49" s="604"/>
      <c r="AT49" s="604"/>
      <c r="AU49" s="604"/>
      <c r="AV49" s="604"/>
      <c r="AW49" s="604"/>
      <c r="AX49" s="604"/>
      <c r="AY49" s="604"/>
      <c r="AZ49" s="604"/>
      <c r="BA49" s="604"/>
      <c r="BB49" s="604"/>
      <c r="BC49" s="604"/>
      <c r="BD49" s="604"/>
      <c r="BE49" s="604"/>
      <c r="BF49" s="604"/>
      <c r="BG49" s="604"/>
      <c r="BH49" s="604"/>
      <c r="BI49" s="604"/>
      <c r="BJ49" s="604"/>
      <c r="BK49" s="604"/>
      <c r="BL49" s="604"/>
      <c r="BM49" s="604"/>
      <c r="BN49" s="604"/>
      <c r="BO49" s="604"/>
      <c r="BP49" s="604"/>
      <c r="BQ49" s="604"/>
      <c r="BR49" s="604"/>
      <c r="BS49" s="604"/>
      <c r="BT49" s="604"/>
      <c r="BU49" s="604"/>
      <c r="BV49" s="604"/>
      <c r="BW49" s="604"/>
      <c r="BX49" s="604"/>
      <c r="BY49" s="604"/>
      <c r="BZ49" s="604"/>
      <c r="CA49" s="604"/>
      <c r="CB49" s="604"/>
      <c r="CC49" s="604"/>
      <c r="CD49" s="604"/>
      <c r="CE49" s="604"/>
      <c r="CF49" s="604"/>
      <c r="CG49" s="604"/>
      <c r="CH49" s="604"/>
      <c r="CI49" s="604"/>
      <c r="CJ49" s="604"/>
      <c r="CK49" s="604"/>
      <c r="CL49" s="604"/>
      <c r="CM49" s="604"/>
      <c r="CN49" s="604"/>
      <c r="CO49" s="604"/>
      <c r="CP49" s="604"/>
      <c r="CQ49" s="604"/>
      <c r="CR49" s="604"/>
      <c r="CS49" s="604"/>
      <c r="CT49" s="604"/>
      <c r="CU49" s="604"/>
      <c r="CV49" s="604"/>
      <c r="CW49" s="604"/>
      <c r="CX49" s="604"/>
      <c r="CY49" s="604"/>
      <c r="CZ49" s="604"/>
      <c r="DA49" s="604"/>
      <c r="DB49" s="604"/>
      <c r="DC49" s="604"/>
      <c r="DD49" s="604"/>
      <c r="DE49" s="604"/>
      <c r="DF49" s="604"/>
      <c r="DG49" s="604"/>
      <c r="DH49" s="604"/>
      <c r="DI49" s="604"/>
    </row>
    <row r="50" spans="5:113" x14ac:dyDescent="0.15">
      <c r="E50" s="603" t="s">
        <v>207</v>
      </c>
      <c r="F50" s="603"/>
      <c r="G50" s="603"/>
      <c r="H50" s="603"/>
      <c r="I50" s="603"/>
      <c r="J50" s="603"/>
      <c r="K50" s="603"/>
      <c r="L50" s="603"/>
      <c r="M50" s="603"/>
      <c r="N50" s="603"/>
      <c r="O50" s="603"/>
      <c r="P50" s="603"/>
      <c r="Q50" s="603"/>
      <c r="R50" s="603"/>
      <c r="S50" s="603"/>
      <c r="T50" s="603"/>
      <c r="U50" s="603"/>
      <c r="V50" s="603"/>
      <c r="W50" s="603"/>
      <c r="X50" s="603"/>
      <c r="Y50" s="603"/>
      <c r="Z50" s="603"/>
      <c r="AA50" s="603"/>
      <c r="AB50" s="603"/>
      <c r="AC50" s="603"/>
      <c r="AD50" s="603"/>
      <c r="AE50" s="603"/>
      <c r="AF50" s="603"/>
      <c r="AG50" s="603"/>
      <c r="AH50" s="603"/>
      <c r="AI50" s="603"/>
      <c r="AJ50" s="603"/>
      <c r="AK50" s="603"/>
      <c r="AL50" s="603"/>
      <c r="AM50" s="603"/>
      <c r="AN50" s="603"/>
      <c r="AO50" s="603"/>
      <c r="AP50" s="603"/>
      <c r="AQ50" s="603"/>
      <c r="AR50" s="603"/>
      <c r="AS50" s="603"/>
      <c r="AT50" s="603"/>
      <c r="AU50" s="603"/>
      <c r="AV50" s="603"/>
      <c r="AW50" s="603"/>
      <c r="AX50" s="603"/>
      <c r="AY50" s="603"/>
      <c r="AZ50" s="603"/>
      <c r="BA50" s="603"/>
      <c r="BB50" s="603"/>
      <c r="BC50" s="603"/>
      <c r="BD50" s="603"/>
      <c r="BE50" s="603"/>
      <c r="BF50" s="603"/>
      <c r="BG50" s="603"/>
      <c r="BH50" s="603"/>
      <c r="BI50" s="603"/>
      <c r="BJ50" s="603"/>
      <c r="BK50" s="603"/>
      <c r="BL50" s="603"/>
      <c r="BM50" s="603"/>
      <c r="BN50" s="603"/>
      <c r="BO50" s="603"/>
      <c r="BP50" s="603"/>
      <c r="BQ50" s="603"/>
      <c r="BR50" s="603"/>
      <c r="BS50" s="603"/>
      <c r="BT50" s="603"/>
      <c r="BU50" s="603"/>
      <c r="BV50" s="603"/>
      <c r="BW50" s="603"/>
      <c r="BX50" s="603"/>
      <c r="BY50" s="603"/>
      <c r="BZ50" s="603"/>
      <c r="CA50" s="603"/>
      <c r="CB50" s="603"/>
      <c r="CC50" s="603"/>
      <c r="CD50" s="603"/>
      <c r="CE50" s="603"/>
      <c r="CF50" s="603"/>
      <c r="CG50" s="603"/>
      <c r="CH50" s="603"/>
      <c r="CI50" s="603"/>
      <c r="CJ50" s="603"/>
      <c r="CK50" s="603"/>
      <c r="CL50" s="603"/>
      <c r="CM50" s="603"/>
      <c r="CN50" s="603"/>
      <c r="CO50" s="603"/>
      <c r="CP50" s="603"/>
      <c r="CQ50" s="603"/>
      <c r="CR50" s="603"/>
      <c r="CS50" s="603"/>
      <c r="CT50" s="603"/>
      <c r="CU50" s="603"/>
      <c r="CV50" s="603"/>
      <c r="CW50" s="603"/>
      <c r="CX50" s="603"/>
      <c r="CY50" s="603"/>
      <c r="CZ50" s="603"/>
      <c r="DA50" s="603"/>
      <c r="DB50" s="603"/>
      <c r="DC50" s="603"/>
      <c r="DD50" s="603"/>
      <c r="DE50" s="603"/>
      <c r="DF50" s="603"/>
      <c r="DG50" s="603"/>
      <c r="DH50" s="603"/>
      <c r="DI50" s="603"/>
    </row>
    <row r="51" spans="5:113" x14ac:dyDescent="0.15">
      <c r="E51" s="603" t="s">
        <v>208</v>
      </c>
      <c r="F51" s="603"/>
      <c r="G51" s="603"/>
      <c r="H51" s="603"/>
      <c r="I51" s="603"/>
      <c r="J51" s="603"/>
      <c r="K51" s="603"/>
      <c r="L51" s="603"/>
      <c r="M51" s="603"/>
      <c r="N51" s="603"/>
      <c r="O51" s="603"/>
      <c r="P51" s="603"/>
      <c r="Q51" s="603"/>
      <c r="R51" s="603"/>
      <c r="S51" s="603"/>
      <c r="T51" s="603"/>
      <c r="U51" s="603"/>
      <c r="V51" s="603"/>
      <c r="W51" s="603"/>
      <c r="X51" s="603"/>
      <c r="Y51" s="603"/>
      <c r="Z51" s="603"/>
      <c r="AA51" s="603"/>
      <c r="AB51" s="603"/>
      <c r="AC51" s="603"/>
      <c r="AD51" s="603"/>
      <c r="AE51" s="603"/>
      <c r="AF51" s="603"/>
      <c r="AG51" s="603"/>
      <c r="AH51" s="603"/>
      <c r="AI51" s="603"/>
      <c r="AJ51" s="603"/>
      <c r="AK51" s="603"/>
      <c r="AL51" s="603"/>
      <c r="AM51" s="603"/>
      <c r="AN51" s="603"/>
      <c r="AO51" s="603"/>
      <c r="AP51" s="603"/>
      <c r="AQ51" s="603"/>
      <c r="AR51" s="603"/>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3"/>
      <c r="CB51" s="603"/>
      <c r="CC51" s="603"/>
      <c r="CD51" s="603"/>
      <c r="CE51" s="603"/>
      <c r="CF51" s="603"/>
      <c r="CG51" s="603"/>
      <c r="CH51" s="603"/>
      <c r="CI51" s="603"/>
      <c r="CJ51" s="603"/>
      <c r="CK51" s="603"/>
      <c r="CL51" s="603"/>
      <c r="CM51" s="603"/>
      <c r="CN51" s="603"/>
      <c r="CO51" s="603"/>
      <c r="CP51" s="603"/>
      <c r="CQ51" s="603"/>
      <c r="CR51" s="603"/>
      <c r="CS51" s="603"/>
      <c r="CT51" s="603"/>
      <c r="CU51" s="603"/>
      <c r="CV51" s="603"/>
      <c r="CW51" s="603"/>
      <c r="CX51" s="603"/>
      <c r="CY51" s="603"/>
      <c r="CZ51" s="603"/>
      <c r="DA51" s="603"/>
      <c r="DB51" s="603"/>
      <c r="DC51" s="603"/>
      <c r="DD51" s="603"/>
      <c r="DE51" s="603"/>
      <c r="DF51" s="603"/>
      <c r="DG51" s="603"/>
      <c r="DH51" s="603"/>
      <c r="DI51" s="603"/>
    </row>
    <row r="52" spans="5:113" x14ac:dyDescent="0.15">
      <c r="E52" s="603" t="s">
        <v>209</v>
      </c>
      <c r="F52" s="603"/>
      <c r="G52" s="603"/>
      <c r="H52" s="603"/>
      <c r="I52" s="603"/>
      <c r="J52" s="603"/>
      <c r="K52" s="603"/>
      <c r="L52" s="603"/>
      <c r="M52" s="603"/>
      <c r="N52" s="603"/>
      <c r="O52" s="603"/>
      <c r="P52" s="603"/>
      <c r="Q52" s="603"/>
      <c r="R52" s="603"/>
      <c r="S52" s="603"/>
      <c r="T52" s="603"/>
      <c r="U52" s="603"/>
      <c r="V52" s="603"/>
      <c r="W52" s="603"/>
      <c r="X52" s="603"/>
      <c r="Y52" s="603"/>
      <c r="Z52" s="603"/>
      <c r="AA52" s="603"/>
      <c r="AB52" s="603"/>
      <c r="AC52" s="603"/>
      <c r="AD52" s="603"/>
      <c r="AE52" s="603"/>
      <c r="AF52" s="603"/>
      <c r="AG52" s="603"/>
      <c r="AH52" s="603"/>
      <c r="AI52" s="603"/>
      <c r="AJ52" s="603"/>
      <c r="AK52" s="603"/>
      <c r="AL52" s="603"/>
      <c r="AM52" s="603"/>
      <c r="AN52" s="603"/>
      <c r="AO52" s="603"/>
      <c r="AP52" s="603"/>
      <c r="AQ52" s="603"/>
      <c r="AR52" s="603"/>
      <c r="AS52" s="603"/>
      <c r="AT52" s="603"/>
      <c r="AU52" s="603"/>
      <c r="AV52" s="603"/>
      <c r="AW52" s="603"/>
      <c r="AX52" s="603"/>
      <c r="AY52" s="603"/>
      <c r="AZ52" s="603"/>
      <c r="BA52" s="603"/>
      <c r="BB52" s="603"/>
      <c r="BC52" s="603"/>
      <c r="BD52" s="603"/>
      <c r="BE52" s="603"/>
      <c r="BF52" s="603"/>
      <c r="BG52" s="603"/>
      <c r="BH52" s="603"/>
      <c r="BI52" s="603"/>
      <c r="BJ52" s="603"/>
      <c r="BK52" s="603"/>
      <c r="BL52" s="603"/>
      <c r="BM52" s="603"/>
      <c r="BN52" s="603"/>
      <c r="BO52" s="603"/>
      <c r="BP52" s="603"/>
      <c r="BQ52" s="603"/>
      <c r="BR52" s="603"/>
      <c r="BS52" s="603"/>
      <c r="BT52" s="603"/>
      <c r="BU52" s="603"/>
      <c r="BV52" s="603"/>
      <c r="BW52" s="603"/>
      <c r="BX52" s="603"/>
      <c r="BY52" s="603"/>
      <c r="BZ52" s="603"/>
      <c r="CA52" s="603"/>
      <c r="CB52" s="603"/>
      <c r="CC52" s="603"/>
      <c r="CD52" s="603"/>
      <c r="CE52" s="603"/>
      <c r="CF52" s="603"/>
      <c r="CG52" s="603"/>
      <c r="CH52" s="603"/>
      <c r="CI52" s="603"/>
      <c r="CJ52" s="603"/>
      <c r="CK52" s="603"/>
      <c r="CL52" s="603"/>
      <c r="CM52" s="603"/>
      <c r="CN52" s="603"/>
      <c r="CO52" s="603"/>
      <c r="CP52" s="603"/>
      <c r="CQ52" s="603"/>
      <c r="CR52" s="603"/>
      <c r="CS52" s="603"/>
      <c r="CT52" s="603"/>
      <c r="CU52" s="603"/>
      <c r="CV52" s="603"/>
      <c r="CW52" s="603"/>
      <c r="CX52" s="603"/>
      <c r="CY52" s="603"/>
      <c r="CZ52" s="603"/>
      <c r="DA52" s="603"/>
      <c r="DB52" s="603"/>
      <c r="DC52" s="603"/>
      <c r="DD52" s="603"/>
      <c r="DE52" s="603"/>
      <c r="DF52" s="603"/>
      <c r="DG52" s="603"/>
      <c r="DH52" s="603"/>
      <c r="DI52" s="603"/>
    </row>
    <row r="53" spans="5:113" x14ac:dyDescent="0.15">
      <c r="E53" s="603" t="s">
        <v>604</v>
      </c>
      <c r="F53" s="603"/>
      <c r="G53" s="603"/>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3"/>
      <c r="BO53" s="603"/>
      <c r="BP53" s="603"/>
      <c r="BQ53" s="603"/>
      <c r="BR53" s="603"/>
      <c r="BS53" s="603"/>
      <c r="BT53" s="603"/>
      <c r="BU53" s="603"/>
      <c r="BV53" s="603"/>
      <c r="BW53" s="603"/>
      <c r="BX53" s="603"/>
      <c r="BY53" s="603"/>
      <c r="BZ53" s="603"/>
      <c r="CA53" s="603"/>
      <c r="CB53" s="603"/>
      <c r="CC53" s="603"/>
      <c r="CD53" s="603"/>
      <c r="CE53" s="603"/>
      <c r="CF53" s="603"/>
      <c r="CG53" s="603"/>
      <c r="CH53" s="603"/>
      <c r="CI53" s="603"/>
      <c r="CJ53" s="603"/>
      <c r="CK53" s="603"/>
      <c r="CL53" s="603"/>
      <c r="CM53" s="603"/>
      <c r="CN53" s="603"/>
      <c r="CO53" s="603"/>
      <c r="CP53" s="603"/>
      <c r="CQ53" s="603"/>
      <c r="CR53" s="603"/>
      <c r="CS53" s="603"/>
      <c r="CT53" s="603"/>
      <c r="CU53" s="603"/>
      <c r="CV53" s="603"/>
      <c r="CW53" s="603"/>
      <c r="CX53" s="603"/>
      <c r="CY53" s="603"/>
      <c r="CZ53" s="603"/>
      <c r="DA53" s="603"/>
      <c r="DB53" s="603"/>
      <c r="DC53" s="603"/>
      <c r="DD53" s="603"/>
      <c r="DE53" s="603"/>
      <c r="DF53" s="603"/>
      <c r="DG53" s="603"/>
      <c r="DH53" s="603"/>
      <c r="DI53" s="603"/>
    </row>
    <row r="54" spans="5:113" x14ac:dyDescent="0.15"/>
    <row r="55" spans="5:113" x14ac:dyDescent="0.15"/>
    <row r="56" spans="5:113" x14ac:dyDescent="0.15"/>
  </sheetData>
  <sheetProtection algorithmName="SHA-512" hashValue="00xihy3H3GbTg34xhmrfuroI+9YYxt3+jBRlJ1bdax20iJNNF4BvS2ocwk6nfv/XVboLGIbmZekhn3bFMxHfvw==" saltValue="tVuVkZQXOtDGjDYh0S/WdQ==" spinCount="100000" sheet="1" objects="1" scenarios="1"/>
  <mergeCells count="446">
    <mergeCell ref="E53:DI53"/>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79" t="s">
        <v>569</v>
      </c>
      <c r="D34" s="1179"/>
      <c r="E34" s="1180"/>
      <c r="F34" s="32">
        <v>13.85</v>
      </c>
      <c r="G34" s="33">
        <v>13.28</v>
      </c>
      <c r="H34" s="33">
        <v>12.92</v>
      </c>
      <c r="I34" s="33">
        <v>11.74</v>
      </c>
      <c r="J34" s="34">
        <v>10.38</v>
      </c>
      <c r="K34" s="22"/>
      <c r="L34" s="22"/>
      <c r="M34" s="22"/>
      <c r="N34" s="22"/>
      <c r="O34" s="22"/>
      <c r="P34" s="22"/>
    </row>
    <row r="35" spans="1:16" ht="39" customHeight="1" x14ac:dyDescent="0.15">
      <c r="A35" s="22"/>
      <c r="B35" s="35"/>
      <c r="C35" s="1173" t="s">
        <v>570</v>
      </c>
      <c r="D35" s="1174"/>
      <c r="E35" s="1175"/>
      <c r="F35" s="36">
        <v>2.75</v>
      </c>
      <c r="G35" s="37">
        <v>3.31</v>
      </c>
      <c r="H35" s="37">
        <v>2.35</v>
      </c>
      <c r="I35" s="37">
        <v>4.3899999999999997</v>
      </c>
      <c r="J35" s="38">
        <v>5.53</v>
      </c>
      <c r="K35" s="22"/>
      <c r="L35" s="22"/>
      <c r="M35" s="22"/>
      <c r="N35" s="22"/>
      <c r="O35" s="22"/>
      <c r="P35" s="22"/>
    </row>
    <row r="36" spans="1:16" ht="39" customHeight="1" x14ac:dyDescent="0.15">
      <c r="A36" s="22"/>
      <c r="B36" s="35"/>
      <c r="C36" s="1173" t="s">
        <v>571</v>
      </c>
      <c r="D36" s="1174"/>
      <c r="E36" s="1175"/>
      <c r="F36" s="36">
        <v>0</v>
      </c>
      <c r="G36" s="37">
        <v>1.89</v>
      </c>
      <c r="H36" s="37">
        <v>2.85</v>
      </c>
      <c r="I36" s="37">
        <v>3.2</v>
      </c>
      <c r="J36" s="38">
        <v>3.2</v>
      </c>
      <c r="K36" s="22"/>
      <c r="L36" s="22"/>
      <c r="M36" s="22"/>
      <c r="N36" s="22"/>
      <c r="O36" s="22"/>
      <c r="P36" s="22"/>
    </row>
    <row r="37" spans="1:16" ht="39" customHeight="1" x14ac:dyDescent="0.15">
      <c r="A37" s="22"/>
      <c r="B37" s="35"/>
      <c r="C37" s="1173" t="s">
        <v>572</v>
      </c>
      <c r="D37" s="1174"/>
      <c r="E37" s="1175"/>
      <c r="F37" s="36">
        <v>1.31</v>
      </c>
      <c r="G37" s="37">
        <v>0.42</v>
      </c>
      <c r="H37" s="37">
        <v>1.73</v>
      </c>
      <c r="I37" s="37">
        <v>3.14</v>
      </c>
      <c r="J37" s="38">
        <v>2.91</v>
      </c>
      <c r="K37" s="22"/>
      <c r="L37" s="22"/>
      <c r="M37" s="22"/>
      <c r="N37" s="22"/>
      <c r="O37" s="22"/>
      <c r="P37" s="22"/>
    </row>
    <row r="38" spans="1:16" ht="39" customHeight="1" x14ac:dyDescent="0.15">
      <c r="A38" s="22"/>
      <c r="B38" s="35"/>
      <c r="C38" s="1173" t="s">
        <v>573</v>
      </c>
      <c r="D38" s="1174"/>
      <c r="E38" s="1175"/>
      <c r="F38" s="36">
        <v>1.26</v>
      </c>
      <c r="G38" s="37">
        <v>1.1200000000000001</v>
      </c>
      <c r="H38" s="37">
        <v>1.2</v>
      </c>
      <c r="I38" s="37">
        <v>1.1399999999999999</v>
      </c>
      <c r="J38" s="38">
        <v>0.62</v>
      </c>
      <c r="K38" s="22"/>
      <c r="L38" s="22"/>
      <c r="M38" s="22"/>
      <c r="N38" s="22"/>
      <c r="O38" s="22"/>
      <c r="P38" s="22"/>
    </row>
    <row r="39" spans="1:16" ht="39" customHeight="1" x14ac:dyDescent="0.15">
      <c r="A39" s="22"/>
      <c r="B39" s="35"/>
      <c r="C39" s="1173" t="s">
        <v>574</v>
      </c>
      <c r="D39" s="1174"/>
      <c r="E39" s="1175"/>
      <c r="F39" s="36">
        <v>0.25</v>
      </c>
      <c r="G39" s="37">
        <v>0.28000000000000003</v>
      </c>
      <c r="H39" s="37">
        <v>0.08</v>
      </c>
      <c r="I39" s="37">
        <v>0.09</v>
      </c>
      <c r="J39" s="38">
        <v>0.09</v>
      </c>
      <c r="K39" s="22"/>
      <c r="L39" s="22"/>
      <c r="M39" s="22"/>
      <c r="N39" s="22"/>
      <c r="O39" s="22"/>
      <c r="P39" s="22"/>
    </row>
    <row r="40" spans="1:16" ht="39" customHeight="1" x14ac:dyDescent="0.15">
      <c r="A40" s="22"/>
      <c r="B40" s="35"/>
      <c r="C40" s="1173" t="s">
        <v>575</v>
      </c>
      <c r="D40" s="1174"/>
      <c r="E40" s="1175"/>
      <c r="F40" s="36">
        <v>0.01</v>
      </c>
      <c r="G40" s="37">
        <v>0.02</v>
      </c>
      <c r="H40" s="37">
        <v>0.01</v>
      </c>
      <c r="I40" s="37">
        <v>0.01</v>
      </c>
      <c r="J40" s="38">
        <v>0.01</v>
      </c>
      <c r="K40" s="22"/>
      <c r="L40" s="22"/>
      <c r="M40" s="22"/>
      <c r="N40" s="22"/>
      <c r="O40" s="22"/>
      <c r="P40" s="22"/>
    </row>
    <row r="41" spans="1:16" ht="39" customHeight="1" x14ac:dyDescent="0.15">
      <c r="A41" s="22"/>
      <c r="B41" s="35"/>
      <c r="C41" s="1173" t="s">
        <v>576</v>
      </c>
      <c r="D41" s="1174"/>
      <c r="E41" s="1175"/>
      <c r="F41" s="36">
        <v>0.02</v>
      </c>
      <c r="G41" s="37">
        <v>0</v>
      </c>
      <c r="H41" s="37">
        <v>0.01</v>
      </c>
      <c r="I41" s="37">
        <v>0</v>
      </c>
      <c r="J41" s="38">
        <v>0.01</v>
      </c>
      <c r="K41" s="22"/>
      <c r="L41" s="22"/>
      <c r="M41" s="22"/>
      <c r="N41" s="22"/>
      <c r="O41" s="22"/>
      <c r="P41" s="22"/>
    </row>
    <row r="42" spans="1:16" ht="39" customHeight="1" x14ac:dyDescent="0.15">
      <c r="A42" s="22"/>
      <c r="B42" s="39"/>
      <c r="C42" s="1173" t="s">
        <v>577</v>
      </c>
      <c r="D42" s="1174"/>
      <c r="E42" s="1175"/>
      <c r="F42" s="36" t="s">
        <v>521</v>
      </c>
      <c r="G42" s="37" t="s">
        <v>521</v>
      </c>
      <c r="H42" s="37" t="s">
        <v>521</v>
      </c>
      <c r="I42" s="37" t="s">
        <v>521</v>
      </c>
      <c r="J42" s="38" t="s">
        <v>521</v>
      </c>
      <c r="K42" s="22"/>
      <c r="L42" s="22"/>
      <c r="M42" s="22"/>
      <c r="N42" s="22"/>
      <c r="O42" s="22"/>
      <c r="P42" s="22"/>
    </row>
    <row r="43" spans="1:16" ht="39" customHeight="1" thickBot="1" x14ac:dyDescent="0.2">
      <c r="A43" s="22"/>
      <c r="B43" s="40"/>
      <c r="C43" s="1176" t="s">
        <v>578</v>
      </c>
      <c r="D43" s="1177"/>
      <c r="E43" s="1178"/>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rMWsYurS1mz24nGSqqlpDgoq0KOZW52L2xDJCsPRoDqxydC6hUKl0XCKzv7lDrPOnXJNHWkIupCATK7nWfMDA==" saltValue="ud4VVgdQgIUw0KhNrJoI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181" t="s">
        <v>11</v>
      </c>
      <c r="C45" s="1182"/>
      <c r="D45" s="58"/>
      <c r="E45" s="1187" t="s">
        <v>12</v>
      </c>
      <c r="F45" s="1187"/>
      <c r="G45" s="1187"/>
      <c r="H45" s="1187"/>
      <c r="I45" s="1187"/>
      <c r="J45" s="1188"/>
      <c r="K45" s="59">
        <v>3499</v>
      </c>
      <c r="L45" s="60">
        <v>3783</v>
      </c>
      <c r="M45" s="60">
        <v>4614</v>
      </c>
      <c r="N45" s="60">
        <v>3807</v>
      </c>
      <c r="O45" s="61">
        <v>3913</v>
      </c>
      <c r="P45" s="48"/>
      <c r="Q45" s="48"/>
      <c r="R45" s="48"/>
      <c r="S45" s="48"/>
      <c r="T45" s="48"/>
      <c r="U45" s="48"/>
    </row>
    <row r="46" spans="1:21" ht="30.75" customHeight="1" x14ac:dyDescent="0.15">
      <c r="A46" s="48"/>
      <c r="B46" s="1183"/>
      <c r="C46" s="1184"/>
      <c r="D46" s="62"/>
      <c r="E46" s="1189" t="s">
        <v>13</v>
      </c>
      <c r="F46" s="1189"/>
      <c r="G46" s="1189"/>
      <c r="H46" s="1189"/>
      <c r="I46" s="1189"/>
      <c r="J46" s="1190"/>
      <c r="K46" s="63" t="s">
        <v>521</v>
      </c>
      <c r="L46" s="64" t="s">
        <v>521</v>
      </c>
      <c r="M46" s="64" t="s">
        <v>521</v>
      </c>
      <c r="N46" s="64" t="s">
        <v>521</v>
      </c>
      <c r="O46" s="65" t="s">
        <v>521</v>
      </c>
      <c r="P46" s="48"/>
      <c r="Q46" s="48"/>
      <c r="R46" s="48"/>
      <c r="S46" s="48"/>
      <c r="T46" s="48"/>
      <c r="U46" s="48"/>
    </row>
    <row r="47" spans="1:21" ht="30.75" customHeight="1" x14ac:dyDescent="0.15">
      <c r="A47" s="48"/>
      <c r="B47" s="1183"/>
      <c r="C47" s="1184"/>
      <c r="D47" s="62"/>
      <c r="E47" s="1189" t="s">
        <v>14</v>
      </c>
      <c r="F47" s="1189"/>
      <c r="G47" s="1189"/>
      <c r="H47" s="1189"/>
      <c r="I47" s="1189"/>
      <c r="J47" s="1190"/>
      <c r="K47" s="63" t="s">
        <v>521</v>
      </c>
      <c r="L47" s="64" t="s">
        <v>521</v>
      </c>
      <c r="M47" s="64" t="s">
        <v>521</v>
      </c>
      <c r="N47" s="64" t="s">
        <v>521</v>
      </c>
      <c r="O47" s="65" t="s">
        <v>521</v>
      </c>
      <c r="P47" s="48"/>
      <c r="Q47" s="48"/>
      <c r="R47" s="48"/>
      <c r="S47" s="48"/>
      <c r="T47" s="48"/>
      <c r="U47" s="48"/>
    </row>
    <row r="48" spans="1:21" ht="30.75" customHeight="1" x14ac:dyDescent="0.15">
      <c r="A48" s="48"/>
      <c r="B48" s="1183"/>
      <c r="C48" s="1184"/>
      <c r="D48" s="62"/>
      <c r="E48" s="1189" t="s">
        <v>15</v>
      </c>
      <c r="F48" s="1189"/>
      <c r="G48" s="1189"/>
      <c r="H48" s="1189"/>
      <c r="I48" s="1189"/>
      <c r="J48" s="1190"/>
      <c r="K48" s="63">
        <v>1870</v>
      </c>
      <c r="L48" s="64">
        <v>1828</v>
      </c>
      <c r="M48" s="64">
        <v>1960</v>
      </c>
      <c r="N48" s="64">
        <v>1581</v>
      </c>
      <c r="O48" s="65">
        <v>2010</v>
      </c>
      <c r="P48" s="48"/>
      <c r="Q48" s="48"/>
      <c r="R48" s="48"/>
      <c r="S48" s="48"/>
      <c r="T48" s="48"/>
      <c r="U48" s="48"/>
    </row>
    <row r="49" spans="1:21" ht="30.75" customHeight="1" x14ac:dyDescent="0.15">
      <c r="A49" s="48"/>
      <c r="B49" s="1183"/>
      <c r="C49" s="1184"/>
      <c r="D49" s="62"/>
      <c r="E49" s="1189" t="s">
        <v>16</v>
      </c>
      <c r="F49" s="1189"/>
      <c r="G49" s="1189"/>
      <c r="H49" s="1189"/>
      <c r="I49" s="1189"/>
      <c r="J49" s="1190"/>
      <c r="K49" s="63">
        <v>91</v>
      </c>
      <c r="L49" s="64">
        <v>121</v>
      </c>
      <c r="M49" s="64">
        <v>162</v>
      </c>
      <c r="N49" s="64">
        <v>217</v>
      </c>
      <c r="O49" s="65">
        <v>214</v>
      </c>
      <c r="P49" s="48"/>
      <c r="Q49" s="48"/>
      <c r="R49" s="48"/>
      <c r="S49" s="48"/>
      <c r="T49" s="48"/>
      <c r="U49" s="48"/>
    </row>
    <row r="50" spans="1:21" ht="30.75" customHeight="1" x14ac:dyDescent="0.15">
      <c r="A50" s="48"/>
      <c r="B50" s="1183"/>
      <c r="C50" s="1184"/>
      <c r="D50" s="62"/>
      <c r="E50" s="1189" t="s">
        <v>17</v>
      </c>
      <c r="F50" s="1189"/>
      <c r="G50" s="1189"/>
      <c r="H50" s="1189"/>
      <c r="I50" s="1189"/>
      <c r="J50" s="1190"/>
      <c r="K50" s="63" t="s">
        <v>521</v>
      </c>
      <c r="L50" s="64" t="s">
        <v>521</v>
      </c>
      <c r="M50" s="64" t="s">
        <v>521</v>
      </c>
      <c r="N50" s="64" t="s">
        <v>521</v>
      </c>
      <c r="O50" s="65" t="s">
        <v>521</v>
      </c>
      <c r="P50" s="48"/>
      <c r="Q50" s="48"/>
      <c r="R50" s="48"/>
      <c r="S50" s="48"/>
      <c r="T50" s="48"/>
      <c r="U50" s="48"/>
    </row>
    <row r="51" spans="1:21" ht="30.75" customHeight="1" x14ac:dyDescent="0.15">
      <c r="A51" s="48"/>
      <c r="B51" s="1185"/>
      <c r="C51" s="1186"/>
      <c r="D51" s="66"/>
      <c r="E51" s="1189" t="s">
        <v>18</v>
      </c>
      <c r="F51" s="1189"/>
      <c r="G51" s="1189"/>
      <c r="H51" s="1189"/>
      <c r="I51" s="1189"/>
      <c r="J51" s="1190"/>
      <c r="K51" s="63" t="s">
        <v>521</v>
      </c>
      <c r="L51" s="64" t="s">
        <v>521</v>
      </c>
      <c r="M51" s="64" t="s">
        <v>521</v>
      </c>
      <c r="N51" s="64" t="s">
        <v>521</v>
      </c>
      <c r="O51" s="65" t="s">
        <v>521</v>
      </c>
      <c r="P51" s="48"/>
      <c r="Q51" s="48"/>
      <c r="R51" s="48"/>
      <c r="S51" s="48"/>
      <c r="T51" s="48"/>
      <c r="U51" s="48"/>
    </row>
    <row r="52" spans="1:21" ht="30.75" customHeight="1" x14ac:dyDescent="0.15">
      <c r="A52" s="48"/>
      <c r="B52" s="1191" t="s">
        <v>19</v>
      </c>
      <c r="C52" s="1192"/>
      <c r="D52" s="66"/>
      <c r="E52" s="1189" t="s">
        <v>20</v>
      </c>
      <c r="F52" s="1189"/>
      <c r="G52" s="1189"/>
      <c r="H52" s="1189"/>
      <c r="I52" s="1189"/>
      <c r="J52" s="1190"/>
      <c r="K52" s="63">
        <v>4613</v>
      </c>
      <c r="L52" s="64">
        <v>4699</v>
      </c>
      <c r="M52" s="64">
        <v>4738</v>
      </c>
      <c r="N52" s="64">
        <v>4726</v>
      </c>
      <c r="O52" s="65">
        <v>4797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847</v>
      </c>
      <c r="L53" s="69">
        <v>1033</v>
      </c>
      <c r="M53" s="69">
        <v>1998</v>
      </c>
      <c r="N53" s="69">
        <v>879</v>
      </c>
      <c r="O53" s="70">
        <v>1340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197" t="s">
        <v>25</v>
      </c>
      <c r="C57" s="1198"/>
      <c r="D57" s="1201" t="s">
        <v>26</v>
      </c>
      <c r="E57" s="1202"/>
      <c r="F57" s="1202"/>
      <c r="G57" s="1202"/>
      <c r="H57" s="1202"/>
      <c r="I57" s="1202"/>
      <c r="J57" s="1203"/>
      <c r="K57" s="83" t="s">
        <v>585</v>
      </c>
      <c r="L57" s="84" t="s">
        <v>521</v>
      </c>
      <c r="M57" s="84" t="s">
        <v>521</v>
      </c>
      <c r="N57" s="84" t="s">
        <v>521</v>
      </c>
      <c r="O57" s="85" t="s">
        <v>521</v>
      </c>
    </row>
    <row r="58" spans="1:21" ht="31.5" customHeight="1" thickBot="1" x14ac:dyDescent="0.2">
      <c r="B58" s="1199"/>
      <c r="C58" s="1200"/>
      <c r="D58" s="1204" t="s">
        <v>27</v>
      </c>
      <c r="E58" s="1205"/>
      <c r="F58" s="1205"/>
      <c r="G58" s="1205"/>
      <c r="H58" s="1205"/>
      <c r="I58" s="1205"/>
      <c r="J58" s="1206"/>
      <c r="K58" s="86" t="s">
        <v>585</v>
      </c>
      <c r="L58" s="87" t="s">
        <v>521</v>
      </c>
      <c r="M58" s="87" t="s">
        <v>521</v>
      </c>
      <c r="N58" s="87" t="s">
        <v>521</v>
      </c>
      <c r="O58" s="88" t="s">
        <v>521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ASSlV29rXtQIkC9mYq3hMW5xv9+OgnXp0lx5TVmf52XpuwB4XJbn52HPgLQ2dJsL8IuMuUvycBrmc+w4oiosg==" saltValue="O3TBequWf6HgohhV1DtNo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07" t="s">
        <v>30</v>
      </c>
      <c r="C41" s="1208"/>
      <c r="D41" s="102"/>
      <c r="E41" s="1213" t="s">
        <v>31</v>
      </c>
      <c r="F41" s="1213"/>
      <c r="G41" s="1213"/>
      <c r="H41" s="1214"/>
      <c r="I41" s="351">
        <v>36493</v>
      </c>
      <c r="J41" s="352">
        <v>35441</v>
      </c>
      <c r="K41" s="352">
        <v>34330</v>
      </c>
      <c r="L41" s="352">
        <v>34533</v>
      </c>
      <c r="M41" s="353">
        <v>33738</v>
      </c>
    </row>
    <row r="42" spans="2:13" ht="27.75" customHeight="1" x14ac:dyDescent="0.15">
      <c r="B42" s="1209"/>
      <c r="C42" s="1210"/>
      <c r="D42" s="103"/>
      <c r="E42" s="1215" t="s">
        <v>32</v>
      </c>
      <c r="F42" s="1215"/>
      <c r="G42" s="1215"/>
      <c r="H42" s="1216"/>
      <c r="I42" s="354" t="s">
        <v>521</v>
      </c>
      <c r="J42" s="355" t="s">
        <v>521</v>
      </c>
      <c r="K42" s="355" t="s">
        <v>521</v>
      </c>
      <c r="L42" s="355" t="s">
        <v>521</v>
      </c>
      <c r="M42" s="356" t="s">
        <v>521</v>
      </c>
    </row>
    <row r="43" spans="2:13" ht="27.75" customHeight="1" x14ac:dyDescent="0.15">
      <c r="B43" s="1209"/>
      <c r="C43" s="1210"/>
      <c r="D43" s="103"/>
      <c r="E43" s="1215" t="s">
        <v>33</v>
      </c>
      <c r="F43" s="1215"/>
      <c r="G43" s="1215"/>
      <c r="H43" s="1216"/>
      <c r="I43" s="354">
        <v>18276</v>
      </c>
      <c r="J43" s="355">
        <v>19419</v>
      </c>
      <c r="K43" s="355">
        <v>18969</v>
      </c>
      <c r="L43" s="355">
        <v>18230</v>
      </c>
      <c r="M43" s="356">
        <v>16445</v>
      </c>
    </row>
    <row r="44" spans="2:13" ht="27.75" customHeight="1" x14ac:dyDescent="0.15">
      <c r="B44" s="1209"/>
      <c r="C44" s="1210"/>
      <c r="D44" s="103"/>
      <c r="E44" s="1215" t="s">
        <v>34</v>
      </c>
      <c r="F44" s="1215"/>
      <c r="G44" s="1215"/>
      <c r="H44" s="1216"/>
      <c r="I44" s="354">
        <v>2569</v>
      </c>
      <c r="J44" s="355">
        <v>2486</v>
      </c>
      <c r="K44" s="355">
        <v>2342</v>
      </c>
      <c r="L44" s="355">
        <v>2130</v>
      </c>
      <c r="M44" s="356">
        <v>1921</v>
      </c>
    </row>
    <row r="45" spans="2:13" ht="27.75" customHeight="1" x14ac:dyDescent="0.15">
      <c r="B45" s="1209"/>
      <c r="C45" s="1210"/>
      <c r="D45" s="103"/>
      <c r="E45" s="1215" t="s">
        <v>35</v>
      </c>
      <c r="F45" s="1215"/>
      <c r="G45" s="1215"/>
      <c r="H45" s="1216"/>
      <c r="I45" s="354">
        <v>3565</v>
      </c>
      <c r="J45" s="355">
        <v>3250</v>
      </c>
      <c r="K45" s="355">
        <v>3242</v>
      </c>
      <c r="L45" s="355">
        <v>3254</v>
      </c>
      <c r="M45" s="356">
        <v>3239</v>
      </c>
    </row>
    <row r="46" spans="2:13" ht="27.75" customHeight="1" x14ac:dyDescent="0.15">
      <c r="B46" s="1209"/>
      <c r="C46" s="1210"/>
      <c r="D46" s="104"/>
      <c r="E46" s="1215" t="s">
        <v>36</v>
      </c>
      <c r="F46" s="1215"/>
      <c r="G46" s="1215"/>
      <c r="H46" s="1216"/>
      <c r="I46" s="354" t="s">
        <v>521</v>
      </c>
      <c r="J46" s="355" t="s">
        <v>521</v>
      </c>
      <c r="K46" s="355" t="s">
        <v>521</v>
      </c>
      <c r="L46" s="355" t="s">
        <v>521</v>
      </c>
      <c r="M46" s="356" t="s">
        <v>521</v>
      </c>
    </row>
    <row r="47" spans="2:13" ht="27.75" customHeight="1" x14ac:dyDescent="0.15">
      <c r="B47" s="1209"/>
      <c r="C47" s="1210"/>
      <c r="D47" s="105"/>
      <c r="E47" s="1217" t="s">
        <v>37</v>
      </c>
      <c r="F47" s="1218"/>
      <c r="G47" s="1218"/>
      <c r="H47" s="1219"/>
      <c r="I47" s="354" t="s">
        <v>521</v>
      </c>
      <c r="J47" s="355" t="s">
        <v>521</v>
      </c>
      <c r="K47" s="355" t="s">
        <v>521</v>
      </c>
      <c r="L47" s="355" t="s">
        <v>521</v>
      </c>
      <c r="M47" s="356" t="s">
        <v>521</v>
      </c>
    </row>
    <row r="48" spans="2:13" ht="27.75" customHeight="1" x14ac:dyDescent="0.15">
      <c r="B48" s="1209"/>
      <c r="C48" s="1210"/>
      <c r="D48" s="103"/>
      <c r="E48" s="1215" t="s">
        <v>38</v>
      </c>
      <c r="F48" s="1215"/>
      <c r="G48" s="1215"/>
      <c r="H48" s="1216"/>
      <c r="I48" s="354" t="s">
        <v>521</v>
      </c>
      <c r="J48" s="355" t="s">
        <v>521</v>
      </c>
      <c r="K48" s="355" t="s">
        <v>521</v>
      </c>
      <c r="L48" s="355" t="s">
        <v>521</v>
      </c>
      <c r="M48" s="356" t="s">
        <v>521</v>
      </c>
    </row>
    <row r="49" spans="2:13" ht="27.75" customHeight="1" x14ac:dyDescent="0.15">
      <c r="B49" s="1211"/>
      <c r="C49" s="1212"/>
      <c r="D49" s="103"/>
      <c r="E49" s="1215" t="s">
        <v>39</v>
      </c>
      <c r="F49" s="1215"/>
      <c r="G49" s="1215"/>
      <c r="H49" s="1216"/>
      <c r="I49" s="354" t="s">
        <v>521</v>
      </c>
      <c r="J49" s="355" t="s">
        <v>521</v>
      </c>
      <c r="K49" s="355" t="s">
        <v>521</v>
      </c>
      <c r="L49" s="355" t="s">
        <v>521</v>
      </c>
      <c r="M49" s="356" t="s">
        <v>521</v>
      </c>
    </row>
    <row r="50" spans="2:13" ht="27.75" customHeight="1" x14ac:dyDescent="0.15">
      <c r="B50" s="1220" t="s">
        <v>40</v>
      </c>
      <c r="C50" s="1221"/>
      <c r="D50" s="106"/>
      <c r="E50" s="1215" t="s">
        <v>41</v>
      </c>
      <c r="F50" s="1215"/>
      <c r="G50" s="1215"/>
      <c r="H50" s="1216"/>
      <c r="I50" s="354">
        <v>17423</v>
      </c>
      <c r="J50" s="355">
        <v>17420</v>
      </c>
      <c r="K50" s="355">
        <v>16710</v>
      </c>
      <c r="L50" s="355">
        <v>17396</v>
      </c>
      <c r="M50" s="356">
        <v>18791</v>
      </c>
    </row>
    <row r="51" spans="2:13" ht="27.75" customHeight="1" x14ac:dyDescent="0.15">
      <c r="B51" s="1209"/>
      <c r="C51" s="1210"/>
      <c r="D51" s="103"/>
      <c r="E51" s="1215" t="s">
        <v>42</v>
      </c>
      <c r="F51" s="1215"/>
      <c r="G51" s="1215"/>
      <c r="H51" s="1216"/>
      <c r="I51" s="354">
        <v>11664</v>
      </c>
      <c r="J51" s="355">
        <v>10728</v>
      </c>
      <c r="K51" s="355">
        <v>8644</v>
      </c>
      <c r="L51" s="355">
        <v>8844</v>
      </c>
      <c r="M51" s="356">
        <v>8222</v>
      </c>
    </row>
    <row r="52" spans="2:13" ht="27.75" customHeight="1" x14ac:dyDescent="0.15">
      <c r="B52" s="1211"/>
      <c r="C52" s="1212"/>
      <c r="D52" s="103"/>
      <c r="E52" s="1215" t="s">
        <v>43</v>
      </c>
      <c r="F52" s="1215"/>
      <c r="G52" s="1215"/>
      <c r="H52" s="1216"/>
      <c r="I52" s="354">
        <v>41864</v>
      </c>
      <c r="J52" s="355">
        <v>41279</v>
      </c>
      <c r="K52" s="355">
        <v>40301</v>
      </c>
      <c r="L52" s="355">
        <v>39723</v>
      </c>
      <c r="M52" s="356">
        <v>38846</v>
      </c>
    </row>
    <row r="53" spans="2:13" ht="27.75" customHeight="1" thickBot="1" x14ac:dyDescent="0.2">
      <c r="B53" s="1222" t="s">
        <v>44</v>
      </c>
      <c r="C53" s="1223"/>
      <c r="D53" s="107"/>
      <c r="E53" s="1224" t="s">
        <v>45</v>
      </c>
      <c r="F53" s="1224"/>
      <c r="G53" s="1224"/>
      <c r="H53" s="1225"/>
      <c r="I53" s="357">
        <v>-10048</v>
      </c>
      <c r="J53" s="358">
        <v>-8831</v>
      </c>
      <c r="K53" s="358">
        <v>-6771</v>
      </c>
      <c r="L53" s="358">
        <v>-7815</v>
      </c>
      <c r="M53" s="359">
        <v>-10517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1SSVHuyObNIGI7HGPoHwWoMjojYEs4Fsej6NyCehG7bSF22k9nteBhkHSdqpmIV4kCBTyxpAh+GrGJIQYY7/A==" saltValue="MUZaIrTayVezoiFrvZZD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34" t="s">
        <v>48</v>
      </c>
      <c r="D55" s="1234"/>
      <c r="E55" s="1235"/>
      <c r="F55" s="119">
        <v>4424</v>
      </c>
      <c r="G55" s="119">
        <v>4715</v>
      </c>
      <c r="H55" s="120">
        <v>4956</v>
      </c>
    </row>
    <row r="56" spans="2:8" ht="52.5" customHeight="1" x14ac:dyDescent="0.15">
      <c r="B56" s="121"/>
      <c r="C56" s="1236" t="s">
        <v>49</v>
      </c>
      <c r="D56" s="1236"/>
      <c r="E56" s="1237"/>
      <c r="F56" s="122">
        <v>503</v>
      </c>
      <c r="G56" s="122">
        <v>449</v>
      </c>
      <c r="H56" s="123">
        <v>39</v>
      </c>
    </row>
    <row r="57" spans="2:8" ht="53.25" customHeight="1" x14ac:dyDescent="0.15">
      <c r="B57" s="121"/>
      <c r="C57" s="1238" t="s">
        <v>50</v>
      </c>
      <c r="D57" s="1238"/>
      <c r="E57" s="1239"/>
      <c r="F57" s="124">
        <v>11438</v>
      </c>
      <c r="G57" s="124">
        <v>11886</v>
      </c>
      <c r="H57" s="125">
        <v>13448</v>
      </c>
    </row>
    <row r="58" spans="2:8" ht="45.75" customHeight="1" x14ac:dyDescent="0.15">
      <c r="B58" s="126"/>
      <c r="C58" s="1226" t="s">
        <v>586</v>
      </c>
      <c r="D58" s="1227"/>
      <c r="E58" s="1228"/>
      <c r="F58" s="127">
        <v>1727</v>
      </c>
      <c r="G58" s="127">
        <v>3021</v>
      </c>
      <c r="H58" s="128">
        <v>3573</v>
      </c>
    </row>
    <row r="59" spans="2:8" ht="45.75" customHeight="1" x14ac:dyDescent="0.15">
      <c r="B59" s="126"/>
      <c r="C59" s="1226" t="s">
        <v>587</v>
      </c>
      <c r="D59" s="1227"/>
      <c r="E59" s="1228"/>
      <c r="F59" s="127">
        <v>2674</v>
      </c>
      <c r="G59" s="127">
        <v>2095</v>
      </c>
      <c r="H59" s="128">
        <v>2743</v>
      </c>
    </row>
    <row r="60" spans="2:8" ht="45.75" customHeight="1" x14ac:dyDescent="0.15">
      <c r="B60" s="126"/>
      <c r="C60" s="1226" t="s">
        <v>588</v>
      </c>
      <c r="D60" s="1227"/>
      <c r="E60" s="1228"/>
      <c r="F60" s="127">
        <v>2000</v>
      </c>
      <c r="G60" s="127">
        <v>2001</v>
      </c>
      <c r="H60" s="128">
        <v>2001</v>
      </c>
    </row>
    <row r="61" spans="2:8" ht="45.75" customHeight="1" x14ac:dyDescent="0.15">
      <c r="B61" s="126"/>
      <c r="C61" s="1226" t="s">
        <v>589</v>
      </c>
      <c r="D61" s="1227"/>
      <c r="E61" s="1228"/>
      <c r="F61" s="127">
        <v>1294</v>
      </c>
      <c r="G61" s="127">
        <v>1173</v>
      </c>
      <c r="H61" s="128">
        <v>1500</v>
      </c>
    </row>
    <row r="62" spans="2:8" ht="45.75" customHeight="1" thickBot="1" x14ac:dyDescent="0.2">
      <c r="B62" s="129"/>
      <c r="C62" s="1229" t="s">
        <v>603</v>
      </c>
      <c r="D62" s="1230"/>
      <c r="E62" s="1231"/>
      <c r="F62" s="130">
        <v>895</v>
      </c>
      <c r="G62" s="130">
        <v>895</v>
      </c>
      <c r="H62" s="131">
        <v>896</v>
      </c>
    </row>
    <row r="63" spans="2:8" ht="52.5" customHeight="1" thickBot="1" x14ac:dyDescent="0.2">
      <c r="B63" s="132"/>
      <c r="C63" s="1232" t="s">
        <v>51</v>
      </c>
      <c r="D63" s="1232"/>
      <c r="E63" s="1233"/>
      <c r="F63" s="133">
        <v>16365</v>
      </c>
      <c r="G63" s="133">
        <v>17049</v>
      </c>
      <c r="H63" s="134">
        <v>18443</v>
      </c>
    </row>
    <row r="64" spans="2:8" x14ac:dyDescent="0.15"/>
  </sheetData>
  <sheetProtection algorithmName="SHA-512" hashValue="A91PwmbKy7iovH+QOP3NXCCSlCBiQgYC3SKEH2SWxJj620VwuBRcnYW3KV2JqOBfNPGCYNZaNqq4UyATX0i4Ew==" saltValue="9IgY7AZmdB3jIZCZgxVo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24094</v>
      </c>
      <c r="E3" s="153"/>
      <c r="F3" s="154">
        <v>52308</v>
      </c>
      <c r="G3" s="155"/>
      <c r="H3" s="156"/>
    </row>
    <row r="4" spans="1:8" x14ac:dyDescent="0.15">
      <c r="A4" s="157"/>
      <c r="B4" s="158"/>
      <c r="C4" s="159"/>
      <c r="D4" s="160">
        <v>6945</v>
      </c>
      <c r="E4" s="161"/>
      <c r="F4" s="162">
        <v>28695</v>
      </c>
      <c r="G4" s="163"/>
      <c r="H4" s="164"/>
    </row>
    <row r="5" spans="1:8" x14ac:dyDescent="0.15">
      <c r="A5" s="145" t="s">
        <v>554</v>
      </c>
      <c r="B5" s="150"/>
      <c r="C5" s="151"/>
      <c r="D5" s="152">
        <v>23810</v>
      </c>
      <c r="E5" s="153"/>
      <c r="F5" s="154">
        <v>46402</v>
      </c>
      <c r="G5" s="155"/>
      <c r="H5" s="156"/>
    </row>
    <row r="6" spans="1:8" x14ac:dyDescent="0.15">
      <c r="A6" s="157"/>
      <c r="B6" s="158"/>
      <c r="C6" s="159"/>
      <c r="D6" s="160">
        <v>10601</v>
      </c>
      <c r="E6" s="161"/>
      <c r="F6" s="162">
        <v>26897</v>
      </c>
      <c r="G6" s="163"/>
      <c r="H6" s="164"/>
    </row>
    <row r="7" spans="1:8" x14ac:dyDescent="0.15">
      <c r="A7" s="145" t="s">
        <v>555</v>
      </c>
      <c r="B7" s="150"/>
      <c r="C7" s="151"/>
      <c r="D7" s="152">
        <v>36112</v>
      </c>
      <c r="E7" s="153"/>
      <c r="F7" s="154">
        <v>66343</v>
      </c>
      <c r="G7" s="155"/>
      <c r="H7" s="156"/>
    </row>
    <row r="8" spans="1:8" x14ac:dyDescent="0.15">
      <c r="A8" s="157"/>
      <c r="B8" s="158"/>
      <c r="C8" s="159"/>
      <c r="D8" s="160">
        <v>20304</v>
      </c>
      <c r="E8" s="161"/>
      <c r="F8" s="162">
        <v>34529</v>
      </c>
      <c r="G8" s="163"/>
      <c r="H8" s="164"/>
    </row>
    <row r="9" spans="1:8" x14ac:dyDescent="0.15">
      <c r="A9" s="145" t="s">
        <v>556</v>
      </c>
      <c r="B9" s="150"/>
      <c r="C9" s="151"/>
      <c r="D9" s="152">
        <v>39095</v>
      </c>
      <c r="E9" s="153"/>
      <c r="F9" s="154">
        <v>56416</v>
      </c>
      <c r="G9" s="155"/>
      <c r="H9" s="156"/>
    </row>
    <row r="10" spans="1:8" x14ac:dyDescent="0.15">
      <c r="A10" s="157"/>
      <c r="B10" s="158"/>
      <c r="C10" s="159"/>
      <c r="D10" s="160">
        <v>20337</v>
      </c>
      <c r="E10" s="161"/>
      <c r="F10" s="162">
        <v>32623</v>
      </c>
      <c r="G10" s="163"/>
      <c r="H10" s="164"/>
    </row>
    <row r="11" spans="1:8" x14ac:dyDescent="0.15">
      <c r="A11" s="145" t="s">
        <v>557</v>
      </c>
      <c r="B11" s="150"/>
      <c r="C11" s="151"/>
      <c r="D11" s="152">
        <v>27640</v>
      </c>
      <c r="E11" s="153"/>
      <c r="F11" s="154">
        <v>43955</v>
      </c>
      <c r="G11" s="155"/>
      <c r="H11" s="156"/>
    </row>
    <row r="12" spans="1:8" x14ac:dyDescent="0.15">
      <c r="A12" s="157"/>
      <c r="B12" s="158"/>
      <c r="C12" s="165"/>
      <c r="D12" s="160">
        <v>16461</v>
      </c>
      <c r="E12" s="161"/>
      <c r="F12" s="162">
        <v>21318</v>
      </c>
      <c r="G12" s="163"/>
      <c r="H12" s="164"/>
    </row>
    <row r="13" spans="1:8" x14ac:dyDescent="0.15">
      <c r="A13" s="145"/>
      <c r="B13" s="150"/>
      <c r="C13" s="166"/>
      <c r="D13" s="167">
        <v>30150</v>
      </c>
      <c r="E13" s="168"/>
      <c r="F13" s="169">
        <v>53085</v>
      </c>
      <c r="G13" s="170"/>
      <c r="H13" s="156"/>
    </row>
    <row r="14" spans="1:8" x14ac:dyDescent="0.15">
      <c r="A14" s="157"/>
      <c r="B14" s="158"/>
      <c r="C14" s="159"/>
      <c r="D14" s="160">
        <v>14930</v>
      </c>
      <c r="E14" s="161"/>
      <c r="F14" s="162">
        <v>28812</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2.78</v>
      </c>
      <c r="C19" s="171">
        <f>ROUND(VALUE(SUBSTITUTE(実質収支比率等に係る経年分析!G$48,"▲","-")),2)</f>
        <v>3.31</v>
      </c>
      <c r="D19" s="171">
        <f>ROUND(VALUE(SUBSTITUTE(実質収支比率等に係る経年分析!H$48,"▲","-")),2)</f>
        <v>2.37</v>
      </c>
      <c r="E19" s="171">
        <f>ROUND(VALUE(SUBSTITUTE(実質収支比率等に係る経年分析!I$48,"▲","-")),2)</f>
        <v>4.3899999999999997</v>
      </c>
      <c r="F19" s="171">
        <f>ROUND(VALUE(SUBSTITUTE(実質収支比率等に係る経年分析!J$48,"▲","-")),2)</f>
        <v>5.54</v>
      </c>
    </row>
    <row r="20" spans="1:11" x14ac:dyDescent="0.15">
      <c r="A20" s="171" t="s">
        <v>55</v>
      </c>
      <c r="B20" s="171">
        <f>ROUND(VALUE(SUBSTITUTE(実質収支比率等に係る経年分析!F$47,"▲","-")),2)</f>
        <v>19.89</v>
      </c>
      <c r="C20" s="171">
        <f>ROUND(VALUE(SUBSTITUTE(実質収支比率等に係る経年分析!G$47,"▲","-")),2)</f>
        <v>19.89</v>
      </c>
      <c r="D20" s="171">
        <f>ROUND(VALUE(SUBSTITUTE(実質収支比率等に係る経年分析!H$47,"▲","-")),2)</f>
        <v>18.28</v>
      </c>
      <c r="E20" s="171">
        <f>ROUND(VALUE(SUBSTITUTE(実質収支比率等に係る経年分析!I$47,"▲","-")),2)</f>
        <v>19.05</v>
      </c>
      <c r="F20" s="171">
        <f>ROUND(VALUE(SUBSTITUTE(実質収支比率等に係る経年分析!J$47,"▲","-")),2)</f>
        <v>19.23</v>
      </c>
    </row>
    <row r="21" spans="1:11" x14ac:dyDescent="0.15">
      <c r="A21" s="171" t="s">
        <v>56</v>
      </c>
      <c r="B21" s="171">
        <f>IF(ISNUMBER(VALUE(SUBSTITUTE(実質収支比率等に係る経年分析!F$49,"▲","-"))),ROUND(VALUE(SUBSTITUTE(実質収支比率等に係る経年分析!F$49,"▲","-")),2),NA())</f>
        <v>-13.7</v>
      </c>
      <c r="C21" s="171">
        <f>IF(ISNUMBER(VALUE(SUBSTITUTE(実質収支比率等に係る経年分析!G$49,"▲","-"))),ROUND(VALUE(SUBSTITUTE(実質収支比率等に係る経年分析!G$49,"▲","-")),2),NA())</f>
        <v>0.66</v>
      </c>
      <c r="D21" s="171">
        <f>IF(ISNUMBER(VALUE(SUBSTITUTE(実質収支比率等に係る経年分析!H$49,"▲","-"))),ROUND(VALUE(SUBSTITUTE(実質収支比率等に係る経年分析!H$49,"▲","-")),2),NA())</f>
        <v>-2.39</v>
      </c>
      <c r="E21" s="171">
        <f>IF(ISNUMBER(VALUE(SUBSTITUTE(実質収支比率等に係る経年分析!I$49,"▲","-"))),ROUND(VALUE(SUBSTITUTE(実質収支比率等に係る経年分析!I$49,"▲","-")),2),NA())</f>
        <v>3.25</v>
      </c>
      <c r="F21" s="171">
        <f>IF(ISNUMBER(VALUE(SUBSTITUTE(実質収支比率等に係る経年分析!J$49,"▲","-"))),ROUND(VALUE(SUBSTITUTE(実質収支比率等に係る経年分析!J$49,"▲","-")),2),NA())</f>
        <v>2.2599999999999998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火災共済事業特別会計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交通災害共済事業特別会計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0.28000000000000003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0.09</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1.1399999999999999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0.62</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1.31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1.73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3.14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2.91</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1.89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2.85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2.35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4.3899999999999997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5.53</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13.85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13.28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12.92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11.74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10.38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4613</v>
      </c>
      <c r="E42" s="173"/>
      <c r="F42" s="173"/>
      <c r="G42" s="173">
        <f>'実質公債費比率（分子）の構造'!L$52</f>
        <v>4699</v>
      </c>
      <c r="H42" s="173"/>
      <c r="I42" s="173"/>
      <c r="J42" s="173">
        <f>'実質公債費比率（分子）の構造'!M$52</f>
        <v>4738</v>
      </c>
      <c r="K42" s="173"/>
      <c r="L42" s="173"/>
      <c r="M42" s="173">
        <f>'実質公債費比率（分子）の構造'!N$52</f>
        <v>4726</v>
      </c>
      <c r="N42" s="173"/>
      <c r="O42" s="173"/>
      <c r="P42" s="173">
        <f>'実質公債費比率（分子）の構造'!O$52</f>
        <v>4797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91</v>
      </c>
      <c r="C45" s="173"/>
      <c r="D45" s="173"/>
      <c r="E45" s="173">
        <f>'実質公債費比率（分子）の構造'!L$49</f>
        <v>121</v>
      </c>
      <c r="F45" s="173"/>
      <c r="G45" s="173"/>
      <c r="H45" s="173">
        <f>'実質公債費比率（分子）の構造'!M$49</f>
        <v>162</v>
      </c>
      <c r="I45" s="173"/>
      <c r="J45" s="173"/>
      <c r="K45" s="173">
        <f>'実質公債費比率（分子）の構造'!N$49</f>
        <v>217</v>
      </c>
      <c r="L45" s="173"/>
      <c r="M45" s="173"/>
      <c r="N45" s="173">
        <f>'実質公債費比率（分子）の構造'!O$49</f>
        <v>214</v>
      </c>
      <c r="O45" s="173"/>
      <c r="P45" s="173"/>
    </row>
    <row r="46" spans="1:16" x14ac:dyDescent="0.15">
      <c r="A46" s="173" t="s">
        <v>67</v>
      </c>
      <c r="B46" s="173">
        <f>'実質公債費比率（分子）の構造'!K$48</f>
        <v>1870</v>
      </c>
      <c r="C46" s="173"/>
      <c r="D46" s="173"/>
      <c r="E46" s="173">
        <f>'実質公債費比率（分子）の構造'!L$48</f>
        <v>1828</v>
      </c>
      <c r="F46" s="173"/>
      <c r="G46" s="173"/>
      <c r="H46" s="173">
        <f>'実質公債費比率（分子）の構造'!M$48</f>
        <v>1960</v>
      </c>
      <c r="I46" s="173"/>
      <c r="J46" s="173"/>
      <c r="K46" s="173">
        <f>'実質公債費比率（分子）の構造'!N$48</f>
        <v>1581</v>
      </c>
      <c r="L46" s="173"/>
      <c r="M46" s="173"/>
      <c r="N46" s="173">
        <f>'実質公債費比率（分子）の構造'!O$48</f>
        <v>2010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3499</v>
      </c>
      <c r="C49" s="173"/>
      <c r="D49" s="173"/>
      <c r="E49" s="173">
        <f>'実質公債費比率（分子）の構造'!L$45</f>
        <v>3783</v>
      </c>
      <c r="F49" s="173"/>
      <c r="G49" s="173"/>
      <c r="H49" s="173">
        <f>'実質公債費比率（分子）の構造'!M$45</f>
        <v>4614</v>
      </c>
      <c r="I49" s="173"/>
      <c r="J49" s="173"/>
      <c r="K49" s="173">
        <f>'実質公債費比率（分子）の構造'!N$45</f>
        <v>3807</v>
      </c>
      <c r="L49" s="173"/>
      <c r="M49" s="173"/>
      <c r="N49" s="173">
        <f>'実質公債費比率（分子）の構造'!O$45</f>
        <v>3913</v>
      </c>
      <c r="O49" s="173"/>
      <c r="P49" s="173"/>
    </row>
    <row r="50" spans="1:16" x14ac:dyDescent="0.15">
      <c r="A50" s="173" t="s">
        <v>71</v>
      </c>
      <c r="B50" s="173" t="e">
        <f>NA()</f>
        <v>#N/A</v>
      </c>
      <c r="C50" s="173">
        <f>IF(ISNUMBER('実質公債費比率（分子）の構造'!K$53),'実質公債費比率（分子）の構造'!K$53,NA())</f>
        <v>847</v>
      </c>
      <c r="D50" s="173" t="e">
        <f>NA()</f>
        <v>#N/A</v>
      </c>
      <c r="E50" s="173" t="e">
        <f>NA()</f>
        <v>#N/A</v>
      </c>
      <c r="F50" s="173">
        <f>IF(ISNUMBER('実質公債費比率（分子）の構造'!L$53),'実質公債費比率（分子）の構造'!L$53,NA())</f>
        <v>1033</v>
      </c>
      <c r="G50" s="173" t="e">
        <f>NA()</f>
        <v>#N/A</v>
      </c>
      <c r="H50" s="173" t="e">
        <f>NA()</f>
        <v>#N/A</v>
      </c>
      <c r="I50" s="173">
        <f>IF(ISNUMBER('実質公債費比率（分子）の構造'!M$53),'実質公債費比率（分子）の構造'!M$53,NA())</f>
        <v>1998</v>
      </c>
      <c r="J50" s="173" t="e">
        <f>NA()</f>
        <v>#N/A</v>
      </c>
      <c r="K50" s="173" t="e">
        <f>NA()</f>
        <v>#N/A</v>
      </c>
      <c r="L50" s="173">
        <f>IF(ISNUMBER('実質公債費比率（分子）の構造'!N$53),'実質公債費比率（分子）の構造'!N$53,NA())</f>
        <v>879</v>
      </c>
      <c r="M50" s="173" t="e">
        <f>NA()</f>
        <v>#N/A</v>
      </c>
      <c r="N50" s="173" t="e">
        <f>NA()</f>
        <v>#N/A</v>
      </c>
      <c r="O50" s="173">
        <f>IF(ISNUMBER('実質公債費比率（分子）の構造'!O$53),'実質公債費比率（分子）の構造'!O$53,NA())</f>
        <v>1340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41864</v>
      </c>
      <c r="E56" s="172"/>
      <c r="F56" s="172"/>
      <c r="G56" s="172">
        <f>'将来負担比率（分子）の構造'!J$52</f>
        <v>41279</v>
      </c>
      <c r="H56" s="172"/>
      <c r="I56" s="172"/>
      <c r="J56" s="172">
        <f>'将来負担比率（分子）の構造'!K$52</f>
        <v>40301</v>
      </c>
      <c r="K56" s="172"/>
      <c r="L56" s="172"/>
      <c r="M56" s="172">
        <f>'将来負担比率（分子）の構造'!L$52</f>
        <v>39723</v>
      </c>
      <c r="N56" s="172"/>
      <c r="O56" s="172"/>
      <c r="P56" s="172">
        <f>'将来負担比率（分子）の構造'!M$52</f>
        <v>38846</v>
      </c>
    </row>
    <row r="57" spans="1:16" x14ac:dyDescent="0.15">
      <c r="A57" s="172" t="s">
        <v>42</v>
      </c>
      <c r="B57" s="172"/>
      <c r="C57" s="172"/>
      <c r="D57" s="172">
        <f>'将来負担比率（分子）の構造'!I$51</f>
        <v>11664</v>
      </c>
      <c r="E57" s="172"/>
      <c r="F57" s="172"/>
      <c r="G57" s="172">
        <f>'将来負担比率（分子）の構造'!J$51</f>
        <v>10728</v>
      </c>
      <c r="H57" s="172"/>
      <c r="I57" s="172"/>
      <c r="J57" s="172">
        <f>'将来負担比率（分子）の構造'!K$51</f>
        <v>8644</v>
      </c>
      <c r="K57" s="172"/>
      <c r="L57" s="172"/>
      <c r="M57" s="172">
        <f>'将来負担比率（分子）の構造'!L$51</f>
        <v>8844</v>
      </c>
      <c r="N57" s="172"/>
      <c r="O57" s="172"/>
      <c r="P57" s="172">
        <f>'将来負担比率（分子）の構造'!M$51</f>
        <v>8222</v>
      </c>
    </row>
    <row r="58" spans="1:16" x14ac:dyDescent="0.15">
      <c r="A58" s="172" t="s">
        <v>41</v>
      </c>
      <c r="B58" s="172"/>
      <c r="C58" s="172"/>
      <c r="D58" s="172">
        <f>'将来負担比率（分子）の構造'!I$50</f>
        <v>17423</v>
      </c>
      <c r="E58" s="172"/>
      <c r="F58" s="172"/>
      <c r="G58" s="172">
        <f>'将来負担比率（分子）の構造'!J$50</f>
        <v>17420</v>
      </c>
      <c r="H58" s="172"/>
      <c r="I58" s="172"/>
      <c r="J58" s="172">
        <f>'将来負担比率（分子）の構造'!K$50</f>
        <v>16710</v>
      </c>
      <c r="K58" s="172"/>
      <c r="L58" s="172"/>
      <c r="M58" s="172">
        <f>'将来負担比率（分子）の構造'!L$50</f>
        <v>17396</v>
      </c>
      <c r="N58" s="172"/>
      <c r="O58" s="172"/>
      <c r="P58" s="172">
        <f>'将来負担比率（分子）の構造'!M$50</f>
        <v>18791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3565</v>
      </c>
      <c r="C62" s="172"/>
      <c r="D62" s="172"/>
      <c r="E62" s="172">
        <f>'将来負担比率（分子）の構造'!J$45</f>
        <v>3250</v>
      </c>
      <c r="F62" s="172"/>
      <c r="G62" s="172"/>
      <c r="H62" s="172">
        <f>'将来負担比率（分子）の構造'!K$45</f>
        <v>3242</v>
      </c>
      <c r="I62" s="172"/>
      <c r="J62" s="172"/>
      <c r="K62" s="172">
        <f>'将来負担比率（分子）の構造'!L$45</f>
        <v>3254</v>
      </c>
      <c r="L62" s="172"/>
      <c r="M62" s="172"/>
      <c r="N62" s="172">
        <f>'将来負担比率（分子）の構造'!M$45</f>
        <v>3239</v>
      </c>
      <c r="O62" s="172"/>
      <c r="P62" s="172"/>
    </row>
    <row r="63" spans="1:16" x14ac:dyDescent="0.15">
      <c r="A63" s="172" t="s">
        <v>34</v>
      </c>
      <c r="B63" s="172">
        <f>'将来負担比率（分子）の構造'!I$44</f>
        <v>2569</v>
      </c>
      <c r="C63" s="172"/>
      <c r="D63" s="172"/>
      <c r="E63" s="172">
        <f>'将来負担比率（分子）の構造'!J$44</f>
        <v>2486</v>
      </c>
      <c r="F63" s="172"/>
      <c r="G63" s="172"/>
      <c r="H63" s="172">
        <f>'将来負担比率（分子）の構造'!K$44</f>
        <v>2342</v>
      </c>
      <c r="I63" s="172"/>
      <c r="J63" s="172"/>
      <c r="K63" s="172">
        <f>'将来負担比率（分子）の構造'!L$44</f>
        <v>2130</v>
      </c>
      <c r="L63" s="172"/>
      <c r="M63" s="172"/>
      <c r="N63" s="172">
        <f>'将来負担比率（分子）の構造'!M$44</f>
        <v>1921</v>
      </c>
      <c r="O63" s="172"/>
      <c r="P63" s="172"/>
    </row>
    <row r="64" spans="1:16" x14ac:dyDescent="0.15">
      <c r="A64" s="172" t="s">
        <v>33</v>
      </c>
      <c r="B64" s="172">
        <f>'将来負担比率（分子）の構造'!I$43</f>
        <v>18276</v>
      </c>
      <c r="C64" s="172"/>
      <c r="D64" s="172"/>
      <c r="E64" s="172">
        <f>'将来負担比率（分子）の構造'!J$43</f>
        <v>19419</v>
      </c>
      <c r="F64" s="172"/>
      <c r="G64" s="172"/>
      <c r="H64" s="172">
        <f>'将来負担比率（分子）の構造'!K$43</f>
        <v>18969</v>
      </c>
      <c r="I64" s="172"/>
      <c r="J64" s="172"/>
      <c r="K64" s="172">
        <f>'将来負担比率（分子）の構造'!L$43</f>
        <v>18230</v>
      </c>
      <c r="L64" s="172"/>
      <c r="M64" s="172"/>
      <c r="N64" s="172">
        <f>'将来負担比率（分子）の構造'!M$43</f>
        <v>16445</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36493</v>
      </c>
      <c r="C66" s="172"/>
      <c r="D66" s="172"/>
      <c r="E66" s="172">
        <f>'将来負担比率（分子）の構造'!J$41</f>
        <v>35441</v>
      </c>
      <c r="F66" s="172"/>
      <c r="G66" s="172"/>
      <c r="H66" s="172">
        <f>'将来負担比率（分子）の構造'!K$41</f>
        <v>34330</v>
      </c>
      <c r="I66" s="172"/>
      <c r="J66" s="172"/>
      <c r="K66" s="172">
        <f>'将来負担比率（分子）の構造'!L$41</f>
        <v>34533</v>
      </c>
      <c r="L66" s="172"/>
      <c r="M66" s="172"/>
      <c r="N66" s="172">
        <f>'将来負担比率（分子）の構造'!M$41</f>
        <v>33738</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4424</v>
      </c>
      <c r="C72" s="176">
        <f>基金残高に係る経年分析!G55</f>
        <v>4715</v>
      </c>
      <c r="D72" s="176">
        <f>基金残高に係る経年分析!H55</f>
        <v>4956</v>
      </c>
    </row>
    <row r="73" spans="1:16" x14ac:dyDescent="0.15">
      <c r="A73" s="175" t="s">
        <v>78</v>
      </c>
      <c r="B73" s="176">
        <f>基金残高に係る経年分析!F56</f>
        <v>503</v>
      </c>
      <c r="C73" s="176">
        <f>基金残高に係る経年分析!G56</f>
        <v>449</v>
      </c>
      <c r="D73" s="176">
        <f>基金残高に係る経年分析!H56</f>
        <v>39</v>
      </c>
    </row>
    <row r="74" spans="1:16" x14ac:dyDescent="0.15">
      <c r="A74" s="175" t="s">
        <v>79</v>
      </c>
      <c r="B74" s="176">
        <f>基金残高に係る経年分析!F57</f>
        <v>11438</v>
      </c>
      <c r="C74" s="176">
        <f>基金残高に係る経年分析!G57</f>
        <v>11886</v>
      </c>
      <c r="D74" s="176">
        <f>基金残高に係る経年分析!H57</f>
        <v>13448</v>
      </c>
    </row>
  </sheetData>
  <sheetProtection algorithmName="SHA-512" hashValue="O0MeiJy8DiT/jMVDMsJSIS35AkoJmuVdiGWzREkHKUM828qmWo+Szru5kDoNYwlToiZ5N+UDz9XpO9ChziF1NQ==" saltValue="Ho2CG3y9s1wfYfb2sGHxv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D9A2-F6B4-4607-8818-2B3EFE4C58EA}">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210</v>
      </c>
      <c r="DI1" s="606"/>
      <c r="DJ1" s="606"/>
      <c r="DK1" s="606"/>
      <c r="DL1" s="606"/>
      <c r="DM1" s="606"/>
      <c r="DN1" s="607"/>
      <c r="DO1" s="212"/>
      <c r="DP1" s="605" t="s">
        <v>211</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213</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214</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215</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216</v>
      </c>
      <c r="S4" s="609"/>
      <c r="T4" s="609"/>
      <c r="U4" s="609"/>
      <c r="V4" s="609"/>
      <c r="W4" s="609"/>
      <c r="X4" s="609"/>
      <c r="Y4" s="610"/>
      <c r="Z4" s="608" t="s">
        <v>217</v>
      </c>
      <c r="AA4" s="609"/>
      <c r="AB4" s="609"/>
      <c r="AC4" s="610"/>
      <c r="AD4" s="608" t="s">
        <v>218</v>
      </c>
      <c r="AE4" s="609"/>
      <c r="AF4" s="609"/>
      <c r="AG4" s="609"/>
      <c r="AH4" s="609"/>
      <c r="AI4" s="609"/>
      <c r="AJ4" s="609"/>
      <c r="AK4" s="610"/>
      <c r="AL4" s="608" t="s">
        <v>217</v>
      </c>
      <c r="AM4" s="609"/>
      <c r="AN4" s="609"/>
      <c r="AO4" s="610"/>
      <c r="AP4" s="614" t="s">
        <v>219</v>
      </c>
      <c r="AQ4" s="614"/>
      <c r="AR4" s="614"/>
      <c r="AS4" s="614"/>
      <c r="AT4" s="614"/>
      <c r="AU4" s="614"/>
      <c r="AV4" s="614"/>
      <c r="AW4" s="614"/>
      <c r="AX4" s="614"/>
      <c r="AY4" s="614"/>
      <c r="AZ4" s="614"/>
      <c r="BA4" s="614"/>
      <c r="BB4" s="614"/>
      <c r="BC4" s="614"/>
      <c r="BD4" s="614"/>
      <c r="BE4" s="614"/>
      <c r="BF4" s="614"/>
      <c r="BG4" s="614" t="s">
        <v>220</v>
      </c>
      <c r="BH4" s="614"/>
      <c r="BI4" s="614"/>
      <c r="BJ4" s="614"/>
      <c r="BK4" s="614"/>
      <c r="BL4" s="614"/>
      <c r="BM4" s="614"/>
      <c r="BN4" s="614"/>
      <c r="BO4" s="614" t="s">
        <v>217</v>
      </c>
      <c r="BP4" s="614"/>
      <c r="BQ4" s="614"/>
      <c r="BR4" s="614"/>
      <c r="BS4" s="614" t="s">
        <v>221</v>
      </c>
      <c r="BT4" s="614"/>
      <c r="BU4" s="614"/>
      <c r="BV4" s="614"/>
      <c r="BW4" s="614"/>
      <c r="BX4" s="614"/>
      <c r="BY4" s="614"/>
      <c r="BZ4" s="614"/>
      <c r="CA4" s="614"/>
      <c r="CB4" s="614"/>
      <c r="CD4" s="611" t="s">
        <v>222</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2" customFormat="1" ht="11.25" customHeight="1" x14ac:dyDescent="0.15">
      <c r="B5" s="615" t="s">
        <v>223</v>
      </c>
      <c r="C5" s="616"/>
      <c r="D5" s="616"/>
      <c r="E5" s="616"/>
      <c r="F5" s="616"/>
      <c r="G5" s="616"/>
      <c r="H5" s="616"/>
      <c r="I5" s="616"/>
      <c r="J5" s="616"/>
      <c r="K5" s="616"/>
      <c r="L5" s="616"/>
      <c r="M5" s="616"/>
      <c r="N5" s="616"/>
      <c r="O5" s="616"/>
      <c r="P5" s="616"/>
      <c r="Q5" s="617"/>
      <c r="R5" s="618">
        <v>16745335</v>
      </c>
      <c r="S5" s="619"/>
      <c r="T5" s="619"/>
      <c r="U5" s="619"/>
      <c r="V5" s="619"/>
      <c r="W5" s="619"/>
      <c r="X5" s="619"/>
      <c r="Y5" s="620"/>
      <c r="Z5" s="621">
        <v>31</v>
      </c>
      <c r="AA5" s="621"/>
      <c r="AB5" s="621"/>
      <c r="AC5" s="621"/>
      <c r="AD5" s="622">
        <v>15216852</v>
      </c>
      <c r="AE5" s="622"/>
      <c r="AF5" s="622"/>
      <c r="AG5" s="622"/>
      <c r="AH5" s="622"/>
      <c r="AI5" s="622"/>
      <c r="AJ5" s="622"/>
      <c r="AK5" s="622"/>
      <c r="AL5" s="623">
        <v>60.7</v>
      </c>
      <c r="AM5" s="624"/>
      <c r="AN5" s="624"/>
      <c r="AO5" s="625"/>
      <c r="AP5" s="615" t="s">
        <v>224</v>
      </c>
      <c r="AQ5" s="616"/>
      <c r="AR5" s="616"/>
      <c r="AS5" s="616"/>
      <c r="AT5" s="616"/>
      <c r="AU5" s="616"/>
      <c r="AV5" s="616"/>
      <c r="AW5" s="616"/>
      <c r="AX5" s="616"/>
      <c r="AY5" s="616"/>
      <c r="AZ5" s="616"/>
      <c r="BA5" s="616"/>
      <c r="BB5" s="616"/>
      <c r="BC5" s="616"/>
      <c r="BD5" s="616"/>
      <c r="BE5" s="616"/>
      <c r="BF5" s="617"/>
      <c r="BG5" s="629">
        <v>15215244</v>
      </c>
      <c r="BH5" s="630"/>
      <c r="BI5" s="630"/>
      <c r="BJ5" s="630"/>
      <c r="BK5" s="630"/>
      <c r="BL5" s="630"/>
      <c r="BM5" s="630"/>
      <c r="BN5" s="631"/>
      <c r="BO5" s="632">
        <v>90.9</v>
      </c>
      <c r="BP5" s="632"/>
      <c r="BQ5" s="632"/>
      <c r="BR5" s="632"/>
      <c r="BS5" s="633">
        <v>210232</v>
      </c>
      <c r="BT5" s="633"/>
      <c r="BU5" s="633"/>
      <c r="BV5" s="633"/>
      <c r="BW5" s="633"/>
      <c r="BX5" s="633"/>
      <c r="BY5" s="633"/>
      <c r="BZ5" s="633"/>
      <c r="CA5" s="633"/>
      <c r="CB5" s="637"/>
      <c r="CD5" s="611" t="s">
        <v>219</v>
      </c>
      <c r="CE5" s="612"/>
      <c r="CF5" s="612"/>
      <c r="CG5" s="612"/>
      <c r="CH5" s="612"/>
      <c r="CI5" s="612"/>
      <c r="CJ5" s="612"/>
      <c r="CK5" s="612"/>
      <c r="CL5" s="612"/>
      <c r="CM5" s="612"/>
      <c r="CN5" s="612"/>
      <c r="CO5" s="612"/>
      <c r="CP5" s="612"/>
      <c r="CQ5" s="613"/>
      <c r="CR5" s="611" t="s">
        <v>225</v>
      </c>
      <c r="CS5" s="612"/>
      <c r="CT5" s="612"/>
      <c r="CU5" s="612"/>
      <c r="CV5" s="612"/>
      <c r="CW5" s="612"/>
      <c r="CX5" s="612"/>
      <c r="CY5" s="613"/>
      <c r="CZ5" s="611" t="s">
        <v>217</v>
      </c>
      <c r="DA5" s="612"/>
      <c r="DB5" s="612"/>
      <c r="DC5" s="613"/>
      <c r="DD5" s="611" t="s">
        <v>226</v>
      </c>
      <c r="DE5" s="612"/>
      <c r="DF5" s="612"/>
      <c r="DG5" s="612"/>
      <c r="DH5" s="612"/>
      <c r="DI5" s="612"/>
      <c r="DJ5" s="612"/>
      <c r="DK5" s="612"/>
      <c r="DL5" s="612"/>
      <c r="DM5" s="612"/>
      <c r="DN5" s="612"/>
      <c r="DO5" s="612"/>
      <c r="DP5" s="613"/>
      <c r="DQ5" s="611" t="s">
        <v>227</v>
      </c>
      <c r="DR5" s="612"/>
      <c r="DS5" s="612"/>
      <c r="DT5" s="612"/>
      <c r="DU5" s="612"/>
      <c r="DV5" s="612"/>
      <c r="DW5" s="612"/>
      <c r="DX5" s="612"/>
      <c r="DY5" s="612"/>
      <c r="DZ5" s="612"/>
      <c r="EA5" s="612"/>
      <c r="EB5" s="612"/>
      <c r="EC5" s="613"/>
    </row>
    <row r="6" spans="2:143" ht="11.25" customHeight="1" x14ac:dyDescent="0.15">
      <c r="B6" s="626" t="s">
        <v>228</v>
      </c>
      <c r="C6" s="627"/>
      <c r="D6" s="627"/>
      <c r="E6" s="627"/>
      <c r="F6" s="627"/>
      <c r="G6" s="627"/>
      <c r="H6" s="627"/>
      <c r="I6" s="627"/>
      <c r="J6" s="627"/>
      <c r="K6" s="627"/>
      <c r="L6" s="627"/>
      <c r="M6" s="627"/>
      <c r="N6" s="627"/>
      <c r="O6" s="627"/>
      <c r="P6" s="627"/>
      <c r="Q6" s="628"/>
      <c r="R6" s="629">
        <v>198731</v>
      </c>
      <c r="S6" s="630"/>
      <c r="T6" s="630"/>
      <c r="U6" s="630"/>
      <c r="V6" s="630"/>
      <c r="W6" s="630"/>
      <c r="X6" s="630"/>
      <c r="Y6" s="631"/>
      <c r="Z6" s="632">
        <v>0.4</v>
      </c>
      <c r="AA6" s="632"/>
      <c r="AB6" s="632"/>
      <c r="AC6" s="632"/>
      <c r="AD6" s="633">
        <v>198731</v>
      </c>
      <c r="AE6" s="633"/>
      <c r="AF6" s="633"/>
      <c r="AG6" s="633"/>
      <c r="AH6" s="633"/>
      <c r="AI6" s="633"/>
      <c r="AJ6" s="633"/>
      <c r="AK6" s="633"/>
      <c r="AL6" s="634">
        <v>0.8</v>
      </c>
      <c r="AM6" s="635"/>
      <c r="AN6" s="635"/>
      <c r="AO6" s="636"/>
      <c r="AP6" s="626" t="s">
        <v>229</v>
      </c>
      <c r="AQ6" s="627"/>
      <c r="AR6" s="627"/>
      <c r="AS6" s="627"/>
      <c r="AT6" s="627"/>
      <c r="AU6" s="627"/>
      <c r="AV6" s="627"/>
      <c r="AW6" s="627"/>
      <c r="AX6" s="627"/>
      <c r="AY6" s="627"/>
      <c r="AZ6" s="627"/>
      <c r="BA6" s="627"/>
      <c r="BB6" s="627"/>
      <c r="BC6" s="627"/>
      <c r="BD6" s="627"/>
      <c r="BE6" s="627"/>
      <c r="BF6" s="628"/>
      <c r="BG6" s="629">
        <v>15215244</v>
      </c>
      <c r="BH6" s="630"/>
      <c r="BI6" s="630"/>
      <c r="BJ6" s="630"/>
      <c r="BK6" s="630"/>
      <c r="BL6" s="630"/>
      <c r="BM6" s="630"/>
      <c r="BN6" s="631"/>
      <c r="BO6" s="632">
        <v>90.9</v>
      </c>
      <c r="BP6" s="632"/>
      <c r="BQ6" s="632"/>
      <c r="BR6" s="632"/>
      <c r="BS6" s="633">
        <v>210232</v>
      </c>
      <c r="BT6" s="633"/>
      <c r="BU6" s="633"/>
      <c r="BV6" s="633"/>
      <c r="BW6" s="633"/>
      <c r="BX6" s="633"/>
      <c r="BY6" s="633"/>
      <c r="BZ6" s="633"/>
      <c r="CA6" s="633"/>
      <c r="CB6" s="637"/>
      <c r="CD6" s="640" t="s">
        <v>230</v>
      </c>
      <c r="CE6" s="641"/>
      <c r="CF6" s="641"/>
      <c r="CG6" s="641"/>
      <c r="CH6" s="641"/>
      <c r="CI6" s="641"/>
      <c r="CJ6" s="641"/>
      <c r="CK6" s="641"/>
      <c r="CL6" s="641"/>
      <c r="CM6" s="641"/>
      <c r="CN6" s="641"/>
      <c r="CO6" s="641"/>
      <c r="CP6" s="641"/>
      <c r="CQ6" s="642"/>
      <c r="CR6" s="629">
        <v>308957</v>
      </c>
      <c r="CS6" s="630"/>
      <c r="CT6" s="630"/>
      <c r="CU6" s="630"/>
      <c r="CV6" s="630"/>
      <c r="CW6" s="630"/>
      <c r="CX6" s="630"/>
      <c r="CY6" s="631"/>
      <c r="CZ6" s="623">
        <v>0.6</v>
      </c>
      <c r="DA6" s="624"/>
      <c r="DB6" s="624"/>
      <c r="DC6" s="643"/>
      <c r="DD6" s="638" t="s">
        <v>126</v>
      </c>
      <c r="DE6" s="630"/>
      <c r="DF6" s="630"/>
      <c r="DG6" s="630"/>
      <c r="DH6" s="630"/>
      <c r="DI6" s="630"/>
      <c r="DJ6" s="630"/>
      <c r="DK6" s="630"/>
      <c r="DL6" s="630"/>
      <c r="DM6" s="630"/>
      <c r="DN6" s="630"/>
      <c r="DO6" s="630"/>
      <c r="DP6" s="631"/>
      <c r="DQ6" s="638">
        <v>308888</v>
      </c>
      <c r="DR6" s="630"/>
      <c r="DS6" s="630"/>
      <c r="DT6" s="630"/>
      <c r="DU6" s="630"/>
      <c r="DV6" s="630"/>
      <c r="DW6" s="630"/>
      <c r="DX6" s="630"/>
      <c r="DY6" s="630"/>
      <c r="DZ6" s="630"/>
      <c r="EA6" s="630"/>
      <c r="EB6" s="630"/>
      <c r="EC6" s="639"/>
    </row>
    <row r="7" spans="2:143" ht="11.25" customHeight="1" x14ac:dyDescent="0.15">
      <c r="B7" s="626" t="s">
        <v>231</v>
      </c>
      <c r="C7" s="627"/>
      <c r="D7" s="627"/>
      <c r="E7" s="627"/>
      <c r="F7" s="627"/>
      <c r="G7" s="627"/>
      <c r="H7" s="627"/>
      <c r="I7" s="627"/>
      <c r="J7" s="627"/>
      <c r="K7" s="627"/>
      <c r="L7" s="627"/>
      <c r="M7" s="627"/>
      <c r="N7" s="627"/>
      <c r="O7" s="627"/>
      <c r="P7" s="627"/>
      <c r="Q7" s="628"/>
      <c r="R7" s="629">
        <v>16739</v>
      </c>
      <c r="S7" s="630"/>
      <c r="T7" s="630"/>
      <c r="U7" s="630"/>
      <c r="V7" s="630"/>
      <c r="W7" s="630"/>
      <c r="X7" s="630"/>
      <c r="Y7" s="631"/>
      <c r="Z7" s="632">
        <v>0</v>
      </c>
      <c r="AA7" s="632"/>
      <c r="AB7" s="632"/>
      <c r="AC7" s="632"/>
      <c r="AD7" s="633">
        <v>16739</v>
      </c>
      <c r="AE7" s="633"/>
      <c r="AF7" s="633"/>
      <c r="AG7" s="633"/>
      <c r="AH7" s="633"/>
      <c r="AI7" s="633"/>
      <c r="AJ7" s="633"/>
      <c r="AK7" s="633"/>
      <c r="AL7" s="634">
        <v>0.1</v>
      </c>
      <c r="AM7" s="635"/>
      <c r="AN7" s="635"/>
      <c r="AO7" s="636"/>
      <c r="AP7" s="626" t="s">
        <v>232</v>
      </c>
      <c r="AQ7" s="627"/>
      <c r="AR7" s="627"/>
      <c r="AS7" s="627"/>
      <c r="AT7" s="627"/>
      <c r="AU7" s="627"/>
      <c r="AV7" s="627"/>
      <c r="AW7" s="627"/>
      <c r="AX7" s="627"/>
      <c r="AY7" s="627"/>
      <c r="AZ7" s="627"/>
      <c r="BA7" s="627"/>
      <c r="BB7" s="627"/>
      <c r="BC7" s="627"/>
      <c r="BD7" s="627"/>
      <c r="BE7" s="627"/>
      <c r="BF7" s="628"/>
      <c r="BG7" s="629">
        <v>6825690</v>
      </c>
      <c r="BH7" s="630"/>
      <c r="BI7" s="630"/>
      <c r="BJ7" s="630"/>
      <c r="BK7" s="630"/>
      <c r="BL7" s="630"/>
      <c r="BM7" s="630"/>
      <c r="BN7" s="631"/>
      <c r="BO7" s="632">
        <v>40.799999999999997</v>
      </c>
      <c r="BP7" s="632"/>
      <c r="BQ7" s="632"/>
      <c r="BR7" s="632"/>
      <c r="BS7" s="633">
        <v>210232</v>
      </c>
      <c r="BT7" s="633"/>
      <c r="BU7" s="633"/>
      <c r="BV7" s="633"/>
      <c r="BW7" s="633"/>
      <c r="BX7" s="633"/>
      <c r="BY7" s="633"/>
      <c r="BZ7" s="633"/>
      <c r="CA7" s="633"/>
      <c r="CB7" s="637"/>
      <c r="CD7" s="644" t="s">
        <v>233</v>
      </c>
      <c r="CE7" s="645"/>
      <c r="CF7" s="645"/>
      <c r="CG7" s="645"/>
      <c r="CH7" s="645"/>
      <c r="CI7" s="645"/>
      <c r="CJ7" s="645"/>
      <c r="CK7" s="645"/>
      <c r="CL7" s="645"/>
      <c r="CM7" s="645"/>
      <c r="CN7" s="645"/>
      <c r="CO7" s="645"/>
      <c r="CP7" s="645"/>
      <c r="CQ7" s="646"/>
      <c r="CR7" s="629">
        <v>5914874</v>
      </c>
      <c r="CS7" s="630"/>
      <c r="CT7" s="630"/>
      <c r="CU7" s="630"/>
      <c r="CV7" s="630"/>
      <c r="CW7" s="630"/>
      <c r="CX7" s="630"/>
      <c r="CY7" s="631"/>
      <c r="CZ7" s="632">
        <v>11.3</v>
      </c>
      <c r="DA7" s="632"/>
      <c r="DB7" s="632"/>
      <c r="DC7" s="632"/>
      <c r="DD7" s="638">
        <v>112724</v>
      </c>
      <c r="DE7" s="630"/>
      <c r="DF7" s="630"/>
      <c r="DG7" s="630"/>
      <c r="DH7" s="630"/>
      <c r="DI7" s="630"/>
      <c r="DJ7" s="630"/>
      <c r="DK7" s="630"/>
      <c r="DL7" s="630"/>
      <c r="DM7" s="630"/>
      <c r="DN7" s="630"/>
      <c r="DO7" s="630"/>
      <c r="DP7" s="631"/>
      <c r="DQ7" s="638">
        <v>5312640</v>
      </c>
      <c r="DR7" s="630"/>
      <c r="DS7" s="630"/>
      <c r="DT7" s="630"/>
      <c r="DU7" s="630"/>
      <c r="DV7" s="630"/>
      <c r="DW7" s="630"/>
      <c r="DX7" s="630"/>
      <c r="DY7" s="630"/>
      <c r="DZ7" s="630"/>
      <c r="EA7" s="630"/>
      <c r="EB7" s="630"/>
      <c r="EC7" s="639"/>
    </row>
    <row r="8" spans="2:143" ht="11.25" customHeight="1" x14ac:dyDescent="0.15">
      <c r="B8" s="626" t="s">
        <v>234</v>
      </c>
      <c r="C8" s="627"/>
      <c r="D8" s="627"/>
      <c r="E8" s="627"/>
      <c r="F8" s="627"/>
      <c r="G8" s="627"/>
      <c r="H8" s="627"/>
      <c r="I8" s="627"/>
      <c r="J8" s="627"/>
      <c r="K8" s="627"/>
      <c r="L8" s="627"/>
      <c r="M8" s="627"/>
      <c r="N8" s="627"/>
      <c r="O8" s="627"/>
      <c r="P8" s="627"/>
      <c r="Q8" s="628"/>
      <c r="R8" s="629">
        <v>132283</v>
      </c>
      <c r="S8" s="630"/>
      <c r="T8" s="630"/>
      <c r="U8" s="630"/>
      <c r="V8" s="630"/>
      <c r="W8" s="630"/>
      <c r="X8" s="630"/>
      <c r="Y8" s="631"/>
      <c r="Z8" s="632">
        <v>0.2</v>
      </c>
      <c r="AA8" s="632"/>
      <c r="AB8" s="632"/>
      <c r="AC8" s="632"/>
      <c r="AD8" s="633">
        <v>132283</v>
      </c>
      <c r="AE8" s="633"/>
      <c r="AF8" s="633"/>
      <c r="AG8" s="633"/>
      <c r="AH8" s="633"/>
      <c r="AI8" s="633"/>
      <c r="AJ8" s="633"/>
      <c r="AK8" s="633"/>
      <c r="AL8" s="634">
        <v>0.5</v>
      </c>
      <c r="AM8" s="635"/>
      <c r="AN8" s="635"/>
      <c r="AO8" s="636"/>
      <c r="AP8" s="626" t="s">
        <v>235</v>
      </c>
      <c r="AQ8" s="627"/>
      <c r="AR8" s="627"/>
      <c r="AS8" s="627"/>
      <c r="AT8" s="627"/>
      <c r="AU8" s="627"/>
      <c r="AV8" s="627"/>
      <c r="AW8" s="627"/>
      <c r="AX8" s="627"/>
      <c r="AY8" s="627"/>
      <c r="AZ8" s="627"/>
      <c r="BA8" s="627"/>
      <c r="BB8" s="627"/>
      <c r="BC8" s="627"/>
      <c r="BD8" s="627"/>
      <c r="BE8" s="627"/>
      <c r="BF8" s="628"/>
      <c r="BG8" s="629">
        <v>199001</v>
      </c>
      <c r="BH8" s="630"/>
      <c r="BI8" s="630"/>
      <c r="BJ8" s="630"/>
      <c r="BK8" s="630"/>
      <c r="BL8" s="630"/>
      <c r="BM8" s="630"/>
      <c r="BN8" s="631"/>
      <c r="BO8" s="632">
        <v>1.2</v>
      </c>
      <c r="BP8" s="632"/>
      <c r="BQ8" s="632"/>
      <c r="BR8" s="632"/>
      <c r="BS8" s="633" t="s">
        <v>126</v>
      </c>
      <c r="BT8" s="633"/>
      <c r="BU8" s="633"/>
      <c r="BV8" s="633"/>
      <c r="BW8" s="633"/>
      <c r="BX8" s="633"/>
      <c r="BY8" s="633"/>
      <c r="BZ8" s="633"/>
      <c r="CA8" s="633"/>
      <c r="CB8" s="637"/>
      <c r="CD8" s="644" t="s">
        <v>236</v>
      </c>
      <c r="CE8" s="645"/>
      <c r="CF8" s="645"/>
      <c r="CG8" s="645"/>
      <c r="CH8" s="645"/>
      <c r="CI8" s="645"/>
      <c r="CJ8" s="645"/>
      <c r="CK8" s="645"/>
      <c r="CL8" s="645"/>
      <c r="CM8" s="645"/>
      <c r="CN8" s="645"/>
      <c r="CO8" s="645"/>
      <c r="CP8" s="645"/>
      <c r="CQ8" s="646"/>
      <c r="CR8" s="629">
        <v>24200146</v>
      </c>
      <c r="CS8" s="630"/>
      <c r="CT8" s="630"/>
      <c r="CU8" s="630"/>
      <c r="CV8" s="630"/>
      <c r="CW8" s="630"/>
      <c r="CX8" s="630"/>
      <c r="CY8" s="631"/>
      <c r="CZ8" s="632">
        <v>46</v>
      </c>
      <c r="DA8" s="632"/>
      <c r="DB8" s="632"/>
      <c r="DC8" s="632"/>
      <c r="DD8" s="638">
        <v>221410</v>
      </c>
      <c r="DE8" s="630"/>
      <c r="DF8" s="630"/>
      <c r="DG8" s="630"/>
      <c r="DH8" s="630"/>
      <c r="DI8" s="630"/>
      <c r="DJ8" s="630"/>
      <c r="DK8" s="630"/>
      <c r="DL8" s="630"/>
      <c r="DM8" s="630"/>
      <c r="DN8" s="630"/>
      <c r="DO8" s="630"/>
      <c r="DP8" s="631"/>
      <c r="DQ8" s="638">
        <v>10066922</v>
      </c>
      <c r="DR8" s="630"/>
      <c r="DS8" s="630"/>
      <c r="DT8" s="630"/>
      <c r="DU8" s="630"/>
      <c r="DV8" s="630"/>
      <c r="DW8" s="630"/>
      <c r="DX8" s="630"/>
      <c r="DY8" s="630"/>
      <c r="DZ8" s="630"/>
      <c r="EA8" s="630"/>
      <c r="EB8" s="630"/>
      <c r="EC8" s="639"/>
    </row>
    <row r="9" spans="2:143" ht="11.25" customHeight="1" x14ac:dyDescent="0.15">
      <c r="B9" s="626" t="s">
        <v>237</v>
      </c>
      <c r="C9" s="627"/>
      <c r="D9" s="627"/>
      <c r="E9" s="627"/>
      <c r="F9" s="627"/>
      <c r="G9" s="627"/>
      <c r="H9" s="627"/>
      <c r="I9" s="627"/>
      <c r="J9" s="627"/>
      <c r="K9" s="627"/>
      <c r="L9" s="627"/>
      <c r="M9" s="627"/>
      <c r="N9" s="627"/>
      <c r="O9" s="627"/>
      <c r="P9" s="627"/>
      <c r="Q9" s="628"/>
      <c r="R9" s="629">
        <v>148648</v>
      </c>
      <c r="S9" s="630"/>
      <c r="T9" s="630"/>
      <c r="U9" s="630"/>
      <c r="V9" s="630"/>
      <c r="W9" s="630"/>
      <c r="X9" s="630"/>
      <c r="Y9" s="631"/>
      <c r="Z9" s="632">
        <v>0.3</v>
      </c>
      <c r="AA9" s="632"/>
      <c r="AB9" s="632"/>
      <c r="AC9" s="632"/>
      <c r="AD9" s="633">
        <v>148648</v>
      </c>
      <c r="AE9" s="633"/>
      <c r="AF9" s="633"/>
      <c r="AG9" s="633"/>
      <c r="AH9" s="633"/>
      <c r="AI9" s="633"/>
      <c r="AJ9" s="633"/>
      <c r="AK9" s="633"/>
      <c r="AL9" s="634">
        <v>0.6</v>
      </c>
      <c r="AM9" s="635"/>
      <c r="AN9" s="635"/>
      <c r="AO9" s="636"/>
      <c r="AP9" s="626" t="s">
        <v>238</v>
      </c>
      <c r="AQ9" s="627"/>
      <c r="AR9" s="627"/>
      <c r="AS9" s="627"/>
      <c r="AT9" s="627"/>
      <c r="AU9" s="627"/>
      <c r="AV9" s="627"/>
      <c r="AW9" s="627"/>
      <c r="AX9" s="627"/>
      <c r="AY9" s="627"/>
      <c r="AZ9" s="627"/>
      <c r="BA9" s="627"/>
      <c r="BB9" s="627"/>
      <c r="BC9" s="627"/>
      <c r="BD9" s="627"/>
      <c r="BE9" s="627"/>
      <c r="BF9" s="628"/>
      <c r="BG9" s="629">
        <v>5653971</v>
      </c>
      <c r="BH9" s="630"/>
      <c r="BI9" s="630"/>
      <c r="BJ9" s="630"/>
      <c r="BK9" s="630"/>
      <c r="BL9" s="630"/>
      <c r="BM9" s="630"/>
      <c r="BN9" s="631"/>
      <c r="BO9" s="632">
        <v>33.799999999999997</v>
      </c>
      <c r="BP9" s="632"/>
      <c r="BQ9" s="632"/>
      <c r="BR9" s="632"/>
      <c r="BS9" s="633" t="s">
        <v>126</v>
      </c>
      <c r="BT9" s="633"/>
      <c r="BU9" s="633"/>
      <c r="BV9" s="633"/>
      <c r="BW9" s="633"/>
      <c r="BX9" s="633"/>
      <c r="BY9" s="633"/>
      <c r="BZ9" s="633"/>
      <c r="CA9" s="633"/>
      <c r="CB9" s="637"/>
      <c r="CD9" s="644" t="s">
        <v>239</v>
      </c>
      <c r="CE9" s="645"/>
      <c r="CF9" s="645"/>
      <c r="CG9" s="645"/>
      <c r="CH9" s="645"/>
      <c r="CI9" s="645"/>
      <c r="CJ9" s="645"/>
      <c r="CK9" s="645"/>
      <c r="CL9" s="645"/>
      <c r="CM9" s="645"/>
      <c r="CN9" s="645"/>
      <c r="CO9" s="645"/>
      <c r="CP9" s="645"/>
      <c r="CQ9" s="646"/>
      <c r="CR9" s="629">
        <v>3904586</v>
      </c>
      <c r="CS9" s="630"/>
      <c r="CT9" s="630"/>
      <c r="CU9" s="630"/>
      <c r="CV9" s="630"/>
      <c r="CW9" s="630"/>
      <c r="CX9" s="630"/>
      <c r="CY9" s="631"/>
      <c r="CZ9" s="632">
        <v>7.4</v>
      </c>
      <c r="DA9" s="632"/>
      <c r="DB9" s="632"/>
      <c r="DC9" s="632"/>
      <c r="DD9" s="638">
        <v>44502</v>
      </c>
      <c r="DE9" s="630"/>
      <c r="DF9" s="630"/>
      <c r="DG9" s="630"/>
      <c r="DH9" s="630"/>
      <c r="DI9" s="630"/>
      <c r="DJ9" s="630"/>
      <c r="DK9" s="630"/>
      <c r="DL9" s="630"/>
      <c r="DM9" s="630"/>
      <c r="DN9" s="630"/>
      <c r="DO9" s="630"/>
      <c r="DP9" s="631"/>
      <c r="DQ9" s="638">
        <v>2533986</v>
      </c>
      <c r="DR9" s="630"/>
      <c r="DS9" s="630"/>
      <c r="DT9" s="630"/>
      <c r="DU9" s="630"/>
      <c r="DV9" s="630"/>
      <c r="DW9" s="630"/>
      <c r="DX9" s="630"/>
      <c r="DY9" s="630"/>
      <c r="DZ9" s="630"/>
      <c r="EA9" s="630"/>
      <c r="EB9" s="630"/>
      <c r="EC9" s="639"/>
    </row>
    <row r="10" spans="2:143" ht="11.25" customHeight="1" x14ac:dyDescent="0.15">
      <c r="B10" s="626" t="s">
        <v>240</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32" t="s">
        <v>126</v>
      </c>
      <c r="AA10" s="632"/>
      <c r="AB10" s="632"/>
      <c r="AC10" s="632"/>
      <c r="AD10" s="633" t="s">
        <v>126</v>
      </c>
      <c r="AE10" s="633"/>
      <c r="AF10" s="633"/>
      <c r="AG10" s="633"/>
      <c r="AH10" s="633"/>
      <c r="AI10" s="633"/>
      <c r="AJ10" s="633"/>
      <c r="AK10" s="633"/>
      <c r="AL10" s="634" t="s">
        <v>126</v>
      </c>
      <c r="AM10" s="635"/>
      <c r="AN10" s="635"/>
      <c r="AO10" s="636"/>
      <c r="AP10" s="626" t="s">
        <v>241</v>
      </c>
      <c r="AQ10" s="627"/>
      <c r="AR10" s="627"/>
      <c r="AS10" s="627"/>
      <c r="AT10" s="627"/>
      <c r="AU10" s="627"/>
      <c r="AV10" s="627"/>
      <c r="AW10" s="627"/>
      <c r="AX10" s="627"/>
      <c r="AY10" s="627"/>
      <c r="AZ10" s="627"/>
      <c r="BA10" s="627"/>
      <c r="BB10" s="627"/>
      <c r="BC10" s="627"/>
      <c r="BD10" s="627"/>
      <c r="BE10" s="627"/>
      <c r="BF10" s="628"/>
      <c r="BG10" s="629">
        <v>378096</v>
      </c>
      <c r="BH10" s="630"/>
      <c r="BI10" s="630"/>
      <c r="BJ10" s="630"/>
      <c r="BK10" s="630"/>
      <c r="BL10" s="630"/>
      <c r="BM10" s="630"/>
      <c r="BN10" s="631"/>
      <c r="BO10" s="632">
        <v>2.2999999999999998</v>
      </c>
      <c r="BP10" s="632"/>
      <c r="BQ10" s="632"/>
      <c r="BR10" s="632"/>
      <c r="BS10" s="633">
        <v>43165</v>
      </c>
      <c r="BT10" s="633"/>
      <c r="BU10" s="633"/>
      <c r="BV10" s="633"/>
      <c r="BW10" s="633"/>
      <c r="BX10" s="633"/>
      <c r="BY10" s="633"/>
      <c r="BZ10" s="633"/>
      <c r="CA10" s="633"/>
      <c r="CB10" s="637"/>
      <c r="CD10" s="644" t="s">
        <v>242</v>
      </c>
      <c r="CE10" s="645"/>
      <c r="CF10" s="645"/>
      <c r="CG10" s="645"/>
      <c r="CH10" s="645"/>
      <c r="CI10" s="645"/>
      <c r="CJ10" s="645"/>
      <c r="CK10" s="645"/>
      <c r="CL10" s="645"/>
      <c r="CM10" s="645"/>
      <c r="CN10" s="645"/>
      <c r="CO10" s="645"/>
      <c r="CP10" s="645"/>
      <c r="CQ10" s="646"/>
      <c r="CR10" s="629">
        <v>8481</v>
      </c>
      <c r="CS10" s="630"/>
      <c r="CT10" s="630"/>
      <c r="CU10" s="630"/>
      <c r="CV10" s="630"/>
      <c r="CW10" s="630"/>
      <c r="CX10" s="630"/>
      <c r="CY10" s="631"/>
      <c r="CZ10" s="632">
        <v>0</v>
      </c>
      <c r="DA10" s="632"/>
      <c r="DB10" s="632"/>
      <c r="DC10" s="632"/>
      <c r="DD10" s="638" t="s">
        <v>126</v>
      </c>
      <c r="DE10" s="630"/>
      <c r="DF10" s="630"/>
      <c r="DG10" s="630"/>
      <c r="DH10" s="630"/>
      <c r="DI10" s="630"/>
      <c r="DJ10" s="630"/>
      <c r="DK10" s="630"/>
      <c r="DL10" s="630"/>
      <c r="DM10" s="630"/>
      <c r="DN10" s="630"/>
      <c r="DO10" s="630"/>
      <c r="DP10" s="631"/>
      <c r="DQ10" s="638">
        <v>7080</v>
      </c>
      <c r="DR10" s="630"/>
      <c r="DS10" s="630"/>
      <c r="DT10" s="630"/>
      <c r="DU10" s="630"/>
      <c r="DV10" s="630"/>
      <c r="DW10" s="630"/>
      <c r="DX10" s="630"/>
      <c r="DY10" s="630"/>
      <c r="DZ10" s="630"/>
      <c r="EA10" s="630"/>
      <c r="EB10" s="630"/>
      <c r="EC10" s="639"/>
    </row>
    <row r="11" spans="2:143" ht="11.25" customHeight="1" x14ac:dyDescent="0.15">
      <c r="B11" s="626" t="s">
        <v>243</v>
      </c>
      <c r="C11" s="627"/>
      <c r="D11" s="627"/>
      <c r="E11" s="627"/>
      <c r="F11" s="627"/>
      <c r="G11" s="627"/>
      <c r="H11" s="627"/>
      <c r="I11" s="627"/>
      <c r="J11" s="627"/>
      <c r="K11" s="627"/>
      <c r="L11" s="627"/>
      <c r="M11" s="627"/>
      <c r="N11" s="627"/>
      <c r="O11" s="627"/>
      <c r="P11" s="627"/>
      <c r="Q11" s="628"/>
      <c r="R11" s="629">
        <v>2751794</v>
      </c>
      <c r="S11" s="630"/>
      <c r="T11" s="630"/>
      <c r="U11" s="630"/>
      <c r="V11" s="630"/>
      <c r="W11" s="630"/>
      <c r="X11" s="630"/>
      <c r="Y11" s="631"/>
      <c r="Z11" s="634">
        <v>5.0999999999999996</v>
      </c>
      <c r="AA11" s="635"/>
      <c r="AB11" s="635"/>
      <c r="AC11" s="647"/>
      <c r="AD11" s="638">
        <v>2751794</v>
      </c>
      <c r="AE11" s="630"/>
      <c r="AF11" s="630"/>
      <c r="AG11" s="630"/>
      <c r="AH11" s="630"/>
      <c r="AI11" s="630"/>
      <c r="AJ11" s="630"/>
      <c r="AK11" s="631"/>
      <c r="AL11" s="634">
        <v>11</v>
      </c>
      <c r="AM11" s="635"/>
      <c r="AN11" s="635"/>
      <c r="AO11" s="636"/>
      <c r="AP11" s="626" t="s">
        <v>244</v>
      </c>
      <c r="AQ11" s="627"/>
      <c r="AR11" s="627"/>
      <c r="AS11" s="627"/>
      <c r="AT11" s="627"/>
      <c r="AU11" s="627"/>
      <c r="AV11" s="627"/>
      <c r="AW11" s="627"/>
      <c r="AX11" s="627"/>
      <c r="AY11" s="627"/>
      <c r="AZ11" s="627"/>
      <c r="BA11" s="627"/>
      <c r="BB11" s="627"/>
      <c r="BC11" s="627"/>
      <c r="BD11" s="627"/>
      <c r="BE11" s="627"/>
      <c r="BF11" s="628"/>
      <c r="BG11" s="629">
        <v>594622</v>
      </c>
      <c r="BH11" s="630"/>
      <c r="BI11" s="630"/>
      <c r="BJ11" s="630"/>
      <c r="BK11" s="630"/>
      <c r="BL11" s="630"/>
      <c r="BM11" s="630"/>
      <c r="BN11" s="631"/>
      <c r="BO11" s="632">
        <v>3.6</v>
      </c>
      <c r="BP11" s="632"/>
      <c r="BQ11" s="632"/>
      <c r="BR11" s="632"/>
      <c r="BS11" s="633">
        <v>167067</v>
      </c>
      <c r="BT11" s="633"/>
      <c r="BU11" s="633"/>
      <c r="BV11" s="633"/>
      <c r="BW11" s="633"/>
      <c r="BX11" s="633"/>
      <c r="BY11" s="633"/>
      <c r="BZ11" s="633"/>
      <c r="CA11" s="633"/>
      <c r="CB11" s="637"/>
      <c r="CD11" s="644" t="s">
        <v>245</v>
      </c>
      <c r="CE11" s="645"/>
      <c r="CF11" s="645"/>
      <c r="CG11" s="645"/>
      <c r="CH11" s="645"/>
      <c r="CI11" s="645"/>
      <c r="CJ11" s="645"/>
      <c r="CK11" s="645"/>
      <c r="CL11" s="645"/>
      <c r="CM11" s="645"/>
      <c r="CN11" s="645"/>
      <c r="CO11" s="645"/>
      <c r="CP11" s="645"/>
      <c r="CQ11" s="646"/>
      <c r="CR11" s="629">
        <v>63981</v>
      </c>
      <c r="CS11" s="630"/>
      <c r="CT11" s="630"/>
      <c r="CU11" s="630"/>
      <c r="CV11" s="630"/>
      <c r="CW11" s="630"/>
      <c r="CX11" s="630"/>
      <c r="CY11" s="631"/>
      <c r="CZ11" s="632">
        <v>0.1</v>
      </c>
      <c r="DA11" s="632"/>
      <c r="DB11" s="632"/>
      <c r="DC11" s="632"/>
      <c r="DD11" s="638" t="s">
        <v>126</v>
      </c>
      <c r="DE11" s="630"/>
      <c r="DF11" s="630"/>
      <c r="DG11" s="630"/>
      <c r="DH11" s="630"/>
      <c r="DI11" s="630"/>
      <c r="DJ11" s="630"/>
      <c r="DK11" s="630"/>
      <c r="DL11" s="630"/>
      <c r="DM11" s="630"/>
      <c r="DN11" s="630"/>
      <c r="DO11" s="630"/>
      <c r="DP11" s="631"/>
      <c r="DQ11" s="638">
        <v>62346</v>
      </c>
      <c r="DR11" s="630"/>
      <c r="DS11" s="630"/>
      <c r="DT11" s="630"/>
      <c r="DU11" s="630"/>
      <c r="DV11" s="630"/>
      <c r="DW11" s="630"/>
      <c r="DX11" s="630"/>
      <c r="DY11" s="630"/>
      <c r="DZ11" s="630"/>
      <c r="EA11" s="630"/>
      <c r="EB11" s="630"/>
      <c r="EC11" s="639"/>
    </row>
    <row r="12" spans="2:143" ht="11.25" customHeight="1" x14ac:dyDescent="0.15">
      <c r="B12" s="626" t="s">
        <v>246</v>
      </c>
      <c r="C12" s="627"/>
      <c r="D12" s="627"/>
      <c r="E12" s="627"/>
      <c r="F12" s="627"/>
      <c r="G12" s="627"/>
      <c r="H12" s="627"/>
      <c r="I12" s="627"/>
      <c r="J12" s="627"/>
      <c r="K12" s="627"/>
      <c r="L12" s="627"/>
      <c r="M12" s="627"/>
      <c r="N12" s="627"/>
      <c r="O12" s="627"/>
      <c r="P12" s="627"/>
      <c r="Q12" s="628"/>
      <c r="R12" s="629">
        <v>21658</v>
      </c>
      <c r="S12" s="630"/>
      <c r="T12" s="630"/>
      <c r="U12" s="630"/>
      <c r="V12" s="630"/>
      <c r="W12" s="630"/>
      <c r="X12" s="630"/>
      <c r="Y12" s="631"/>
      <c r="Z12" s="632">
        <v>0</v>
      </c>
      <c r="AA12" s="632"/>
      <c r="AB12" s="632"/>
      <c r="AC12" s="632"/>
      <c r="AD12" s="633">
        <v>21658</v>
      </c>
      <c r="AE12" s="633"/>
      <c r="AF12" s="633"/>
      <c r="AG12" s="633"/>
      <c r="AH12" s="633"/>
      <c r="AI12" s="633"/>
      <c r="AJ12" s="633"/>
      <c r="AK12" s="633"/>
      <c r="AL12" s="634">
        <v>0.1</v>
      </c>
      <c r="AM12" s="635"/>
      <c r="AN12" s="635"/>
      <c r="AO12" s="636"/>
      <c r="AP12" s="626" t="s">
        <v>247</v>
      </c>
      <c r="AQ12" s="627"/>
      <c r="AR12" s="627"/>
      <c r="AS12" s="627"/>
      <c r="AT12" s="627"/>
      <c r="AU12" s="627"/>
      <c r="AV12" s="627"/>
      <c r="AW12" s="627"/>
      <c r="AX12" s="627"/>
      <c r="AY12" s="627"/>
      <c r="AZ12" s="627"/>
      <c r="BA12" s="627"/>
      <c r="BB12" s="627"/>
      <c r="BC12" s="627"/>
      <c r="BD12" s="627"/>
      <c r="BE12" s="627"/>
      <c r="BF12" s="628"/>
      <c r="BG12" s="629">
        <v>7379576</v>
      </c>
      <c r="BH12" s="630"/>
      <c r="BI12" s="630"/>
      <c r="BJ12" s="630"/>
      <c r="BK12" s="630"/>
      <c r="BL12" s="630"/>
      <c r="BM12" s="630"/>
      <c r="BN12" s="631"/>
      <c r="BO12" s="632">
        <v>44.1</v>
      </c>
      <c r="BP12" s="632"/>
      <c r="BQ12" s="632"/>
      <c r="BR12" s="632"/>
      <c r="BS12" s="633" t="s">
        <v>126</v>
      </c>
      <c r="BT12" s="633"/>
      <c r="BU12" s="633"/>
      <c r="BV12" s="633"/>
      <c r="BW12" s="633"/>
      <c r="BX12" s="633"/>
      <c r="BY12" s="633"/>
      <c r="BZ12" s="633"/>
      <c r="CA12" s="633"/>
      <c r="CB12" s="637"/>
      <c r="CD12" s="644" t="s">
        <v>248</v>
      </c>
      <c r="CE12" s="645"/>
      <c r="CF12" s="645"/>
      <c r="CG12" s="645"/>
      <c r="CH12" s="645"/>
      <c r="CI12" s="645"/>
      <c r="CJ12" s="645"/>
      <c r="CK12" s="645"/>
      <c r="CL12" s="645"/>
      <c r="CM12" s="645"/>
      <c r="CN12" s="645"/>
      <c r="CO12" s="645"/>
      <c r="CP12" s="645"/>
      <c r="CQ12" s="646"/>
      <c r="CR12" s="629">
        <v>1126337</v>
      </c>
      <c r="CS12" s="630"/>
      <c r="CT12" s="630"/>
      <c r="CU12" s="630"/>
      <c r="CV12" s="630"/>
      <c r="CW12" s="630"/>
      <c r="CX12" s="630"/>
      <c r="CY12" s="631"/>
      <c r="CZ12" s="632">
        <v>2.1</v>
      </c>
      <c r="DA12" s="632"/>
      <c r="DB12" s="632"/>
      <c r="DC12" s="632"/>
      <c r="DD12" s="638" t="s">
        <v>126</v>
      </c>
      <c r="DE12" s="630"/>
      <c r="DF12" s="630"/>
      <c r="DG12" s="630"/>
      <c r="DH12" s="630"/>
      <c r="DI12" s="630"/>
      <c r="DJ12" s="630"/>
      <c r="DK12" s="630"/>
      <c r="DL12" s="630"/>
      <c r="DM12" s="630"/>
      <c r="DN12" s="630"/>
      <c r="DO12" s="630"/>
      <c r="DP12" s="631"/>
      <c r="DQ12" s="638">
        <v>946735</v>
      </c>
      <c r="DR12" s="630"/>
      <c r="DS12" s="630"/>
      <c r="DT12" s="630"/>
      <c r="DU12" s="630"/>
      <c r="DV12" s="630"/>
      <c r="DW12" s="630"/>
      <c r="DX12" s="630"/>
      <c r="DY12" s="630"/>
      <c r="DZ12" s="630"/>
      <c r="EA12" s="630"/>
      <c r="EB12" s="630"/>
      <c r="EC12" s="639"/>
    </row>
    <row r="13" spans="2:143" ht="11.25" customHeight="1" x14ac:dyDescent="0.15">
      <c r="B13" s="626" t="s">
        <v>249</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32" t="s">
        <v>126</v>
      </c>
      <c r="AA13" s="632"/>
      <c r="AB13" s="632"/>
      <c r="AC13" s="632"/>
      <c r="AD13" s="633" t="s">
        <v>126</v>
      </c>
      <c r="AE13" s="633"/>
      <c r="AF13" s="633"/>
      <c r="AG13" s="633"/>
      <c r="AH13" s="633"/>
      <c r="AI13" s="633"/>
      <c r="AJ13" s="633"/>
      <c r="AK13" s="633"/>
      <c r="AL13" s="634" t="s">
        <v>126</v>
      </c>
      <c r="AM13" s="635"/>
      <c r="AN13" s="635"/>
      <c r="AO13" s="636"/>
      <c r="AP13" s="626" t="s">
        <v>250</v>
      </c>
      <c r="AQ13" s="627"/>
      <c r="AR13" s="627"/>
      <c r="AS13" s="627"/>
      <c r="AT13" s="627"/>
      <c r="AU13" s="627"/>
      <c r="AV13" s="627"/>
      <c r="AW13" s="627"/>
      <c r="AX13" s="627"/>
      <c r="AY13" s="627"/>
      <c r="AZ13" s="627"/>
      <c r="BA13" s="627"/>
      <c r="BB13" s="627"/>
      <c r="BC13" s="627"/>
      <c r="BD13" s="627"/>
      <c r="BE13" s="627"/>
      <c r="BF13" s="628"/>
      <c r="BG13" s="629">
        <v>7214470</v>
      </c>
      <c r="BH13" s="630"/>
      <c r="BI13" s="630"/>
      <c r="BJ13" s="630"/>
      <c r="BK13" s="630"/>
      <c r="BL13" s="630"/>
      <c r="BM13" s="630"/>
      <c r="BN13" s="631"/>
      <c r="BO13" s="632">
        <v>43.1</v>
      </c>
      <c r="BP13" s="632"/>
      <c r="BQ13" s="632"/>
      <c r="BR13" s="632"/>
      <c r="BS13" s="633" t="s">
        <v>126</v>
      </c>
      <c r="BT13" s="633"/>
      <c r="BU13" s="633"/>
      <c r="BV13" s="633"/>
      <c r="BW13" s="633"/>
      <c r="BX13" s="633"/>
      <c r="BY13" s="633"/>
      <c r="BZ13" s="633"/>
      <c r="CA13" s="633"/>
      <c r="CB13" s="637"/>
      <c r="CD13" s="644" t="s">
        <v>251</v>
      </c>
      <c r="CE13" s="645"/>
      <c r="CF13" s="645"/>
      <c r="CG13" s="645"/>
      <c r="CH13" s="645"/>
      <c r="CI13" s="645"/>
      <c r="CJ13" s="645"/>
      <c r="CK13" s="645"/>
      <c r="CL13" s="645"/>
      <c r="CM13" s="645"/>
      <c r="CN13" s="645"/>
      <c r="CO13" s="645"/>
      <c r="CP13" s="645"/>
      <c r="CQ13" s="646"/>
      <c r="CR13" s="629">
        <v>6745596</v>
      </c>
      <c r="CS13" s="630"/>
      <c r="CT13" s="630"/>
      <c r="CU13" s="630"/>
      <c r="CV13" s="630"/>
      <c r="CW13" s="630"/>
      <c r="CX13" s="630"/>
      <c r="CY13" s="631"/>
      <c r="CZ13" s="632">
        <v>12.8</v>
      </c>
      <c r="DA13" s="632"/>
      <c r="DB13" s="632"/>
      <c r="DC13" s="632"/>
      <c r="DD13" s="638">
        <v>2372842</v>
      </c>
      <c r="DE13" s="630"/>
      <c r="DF13" s="630"/>
      <c r="DG13" s="630"/>
      <c r="DH13" s="630"/>
      <c r="DI13" s="630"/>
      <c r="DJ13" s="630"/>
      <c r="DK13" s="630"/>
      <c r="DL13" s="630"/>
      <c r="DM13" s="630"/>
      <c r="DN13" s="630"/>
      <c r="DO13" s="630"/>
      <c r="DP13" s="631"/>
      <c r="DQ13" s="638">
        <v>4506451</v>
      </c>
      <c r="DR13" s="630"/>
      <c r="DS13" s="630"/>
      <c r="DT13" s="630"/>
      <c r="DU13" s="630"/>
      <c r="DV13" s="630"/>
      <c r="DW13" s="630"/>
      <c r="DX13" s="630"/>
      <c r="DY13" s="630"/>
      <c r="DZ13" s="630"/>
      <c r="EA13" s="630"/>
      <c r="EB13" s="630"/>
      <c r="EC13" s="639"/>
    </row>
    <row r="14" spans="2:143" ht="11.25" customHeight="1" x14ac:dyDescent="0.15">
      <c r="B14" s="626" t="s">
        <v>252</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32" t="s">
        <v>126</v>
      </c>
      <c r="AA14" s="632"/>
      <c r="AB14" s="632"/>
      <c r="AC14" s="632"/>
      <c r="AD14" s="633" t="s">
        <v>126</v>
      </c>
      <c r="AE14" s="633"/>
      <c r="AF14" s="633"/>
      <c r="AG14" s="633"/>
      <c r="AH14" s="633"/>
      <c r="AI14" s="633"/>
      <c r="AJ14" s="633"/>
      <c r="AK14" s="633"/>
      <c r="AL14" s="634" t="s">
        <v>126</v>
      </c>
      <c r="AM14" s="635"/>
      <c r="AN14" s="635"/>
      <c r="AO14" s="636"/>
      <c r="AP14" s="626" t="s">
        <v>253</v>
      </c>
      <c r="AQ14" s="627"/>
      <c r="AR14" s="627"/>
      <c r="AS14" s="627"/>
      <c r="AT14" s="627"/>
      <c r="AU14" s="627"/>
      <c r="AV14" s="627"/>
      <c r="AW14" s="627"/>
      <c r="AX14" s="627"/>
      <c r="AY14" s="627"/>
      <c r="AZ14" s="627"/>
      <c r="BA14" s="627"/>
      <c r="BB14" s="627"/>
      <c r="BC14" s="627"/>
      <c r="BD14" s="627"/>
      <c r="BE14" s="627"/>
      <c r="BF14" s="628"/>
      <c r="BG14" s="629">
        <v>184250</v>
      </c>
      <c r="BH14" s="630"/>
      <c r="BI14" s="630"/>
      <c r="BJ14" s="630"/>
      <c r="BK14" s="630"/>
      <c r="BL14" s="630"/>
      <c r="BM14" s="630"/>
      <c r="BN14" s="631"/>
      <c r="BO14" s="632">
        <v>1.1000000000000001</v>
      </c>
      <c r="BP14" s="632"/>
      <c r="BQ14" s="632"/>
      <c r="BR14" s="632"/>
      <c r="BS14" s="633" t="s">
        <v>126</v>
      </c>
      <c r="BT14" s="633"/>
      <c r="BU14" s="633"/>
      <c r="BV14" s="633"/>
      <c r="BW14" s="633"/>
      <c r="BX14" s="633"/>
      <c r="BY14" s="633"/>
      <c r="BZ14" s="633"/>
      <c r="CA14" s="633"/>
      <c r="CB14" s="637"/>
      <c r="CD14" s="644" t="s">
        <v>254</v>
      </c>
      <c r="CE14" s="645"/>
      <c r="CF14" s="645"/>
      <c r="CG14" s="645"/>
      <c r="CH14" s="645"/>
      <c r="CI14" s="645"/>
      <c r="CJ14" s="645"/>
      <c r="CK14" s="645"/>
      <c r="CL14" s="645"/>
      <c r="CM14" s="645"/>
      <c r="CN14" s="645"/>
      <c r="CO14" s="645"/>
      <c r="CP14" s="645"/>
      <c r="CQ14" s="646"/>
      <c r="CR14" s="629">
        <v>1378157</v>
      </c>
      <c r="CS14" s="630"/>
      <c r="CT14" s="630"/>
      <c r="CU14" s="630"/>
      <c r="CV14" s="630"/>
      <c r="CW14" s="630"/>
      <c r="CX14" s="630"/>
      <c r="CY14" s="631"/>
      <c r="CZ14" s="632">
        <v>2.6</v>
      </c>
      <c r="DA14" s="632"/>
      <c r="DB14" s="632"/>
      <c r="DC14" s="632"/>
      <c r="DD14" s="638">
        <v>3148</v>
      </c>
      <c r="DE14" s="630"/>
      <c r="DF14" s="630"/>
      <c r="DG14" s="630"/>
      <c r="DH14" s="630"/>
      <c r="DI14" s="630"/>
      <c r="DJ14" s="630"/>
      <c r="DK14" s="630"/>
      <c r="DL14" s="630"/>
      <c r="DM14" s="630"/>
      <c r="DN14" s="630"/>
      <c r="DO14" s="630"/>
      <c r="DP14" s="631"/>
      <c r="DQ14" s="638">
        <v>1330442</v>
      </c>
      <c r="DR14" s="630"/>
      <c r="DS14" s="630"/>
      <c r="DT14" s="630"/>
      <c r="DU14" s="630"/>
      <c r="DV14" s="630"/>
      <c r="DW14" s="630"/>
      <c r="DX14" s="630"/>
      <c r="DY14" s="630"/>
      <c r="DZ14" s="630"/>
      <c r="EA14" s="630"/>
      <c r="EB14" s="630"/>
      <c r="EC14" s="639"/>
    </row>
    <row r="15" spans="2:143" ht="11.25" customHeight="1" x14ac:dyDescent="0.15">
      <c r="B15" s="626" t="s">
        <v>255</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32" t="s">
        <v>126</v>
      </c>
      <c r="AA15" s="632"/>
      <c r="AB15" s="632"/>
      <c r="AC15" s="632"/>
      <c r="AD15" s="633" t="s">
        <v>126</v>
      </c>
      <c r="AE15" s="633"/>
      <c r="AF15" s="633"/>
      <c r="AG15" s="633"/>
      <c r="AH15" s="633"/>
      <c r="AI15" s="633"/>
      <c r="AJ15" s="633"/>
      <c r="AK15" s="633"/>
      <c r="AL15" s="634" t="s">
        <v>126</v>
      </c>
      <c r="AM15" s="635"/>
      <c r="AN15" s="635"/>
      <c r="AO15" s="636"/>
      <c r="AP15" s="626" t="s">
        <v>256</v>
      </c>
      <c r="AQ15" s="627"/>
      <c r="AR15" s="627"/>
      <c r="AS15" s="627"/>
      <c r="AT15" s="627"/>
      <c r="AU15" s="627"/>
      <c r="AV15" s="627"/>
      <c r="AW15" s="627"/>
      <c r="AX15" s="627"/>
      <c r="AY15" s="627"/>
      <c r="AZ15" s="627"/>
      <c r="BA15" s="627"/>
      <c r="BB15" s="627"/>
      <c r="BC15" s="627"/>
      <c r="BD15" s="627"/>
      <c r="BE15" s="627"/>
      <c r="BF15" s="628"/>
      <c r="BG15" s="629">
        <v>825728</v>
      </c>
      <c r="BH15" s="630"/>
      <c r="BI15" s="630"/>
      <c r="BJ15" s="630"/>
      <c r="BK15" s="630"/>
      <c r="BL15" s="630"/>
      <c r="BM15" s="630"/>
      <c r="BN15" s="631"/>
      <c r="BO15" s="632">
        <v>4.9000000000000004</v>
      </c>
      <c r="BP15" s="632"/>
      <c r="BQ15" s="632"/>
      <c r="BR15" s="632"/>
      <c r="BS15" s="633" t="s">
        <v>126</v>
      </c>
      <c r="BT15" s="633"/>
      <c r="BU15" s="633"/>
      <c r="BV15" s="633"/>
      <c r="BW15" s="633"/>
      <c r="BX15" s="633"/>
      <c r="BY15" s="633"/>
      <c r="BZ15" s="633"/>
      <c r="CA15" s="633"/>
      <c r="CB15" s="637"/>
      <c r="CD15" s="644" t="s">
        <v>257</v>
      </c>
      <c r="CE15" s="645"/>
      <c r="CF15" s="645"/>
      <c r="CG15" s="645"/>
      <c r="CH15" s="645"/>
      <c r="CI15" s="645"/>
      <c r="CJ15" s="645"/>
      <c r="CK15" s="645"/>
      <c r="CL15" s="645"/>
      <c r="CM15" s="645"/>
      <c r="CN15" s="645"/>
      <c r="CO15" s="645"/>
      <c r="CP15" s="645"/>
      <c r="CQ15" s="646"/>
      <c r="CR15" s="629">
        <v>5003376</v>
      </c>
      <c r="CS15" s="630"/>
      <c r="CT15" s="630"/>
      <c r="CU15" s="630"/>
      <c r="CV15" s="630"/>
      <c r="CW15" s="630"/>
      <c r="CX15" s="630"/>
      <c r="CY15" s="631"/>
      <c r="CZ15" s="632">
        <v>9.5</v>
      </c>
      <c r="DA15" s="632"/>
      <c r="DB15" s="632"/>
      <c r="DC15" s="632"/>
      <c r="DD15" s="638">
        <v>515853</v>
      </c>
      <c r="DE15" s="630"/>
      <c r="DF15" s="630"/>
      <c r="DG15" s="630"/>
      <c r="DH15" s="630"/>
      <c r="DI15" s="630"/>
      <c r="DJ15" s="630"/>
      <c r="DK15" s="630"/>
      <c r="DL15" s="630"/>
      <c r="DM15" s="630"/>
      <c r="DN15" s="630"/>
      <c r="DO15" s="630"/>
      <c r="DP15" s="631"/>
      <c r="DQ15" s="638">
        <v>3673915</v>
      </c>
      <c r="DR15" s="630"/>
      <c r="DS15" s="630"/>
      <c r="DT15" s="630"/>
      <c r="DU15" s="630"/>
      <c r="DV15" s="630"/>
      <c r="DW15" s="630"/>
      <c r="DX15" s="630"/>
      <c r="DY15" s="630"/>
      <c r="DZ15" s="630"/>
      <c r="EA15" s="630"/>
      <c r="EB15" s="630"/>
      <c r="EC15" s="639"/>
    </row>
    <row r="16" spans="2:143" ht="11.25" customHeight="1" x14ac:dyDescent="0.15">
      <c r="B16" s="626" t="s">
        <v>258</v>
      </c>
      <c r="C16" s="627"/>
      <c r="D16" s="627"/>
      <c r="E16" s="627"/>
      <c r="F16" s="627"/>
      <c r="G16" s="627"/>
      <c r="H16" s="627"/>
      <c r="I16" s="627"/>
      <c r="J16" s="627"/>
      <c r="K16" s="627"/>
      <c r="L16" s="627"/>
      <c r="M16" s="627"/>
      <c r="N16" s="627"/>
      <c r="O16" s="627"/>
      <c r="P16" s="627"/>
      <c r="Q16" s="628"/>
      <c r="R16" s="629">
        <v>39011</v>
      </c>
      <c r="S16" s="630"/>
      <c r="T16" s="630"/>
      <c r="U16" s="630"/>
      <c r="V16" s="630"/>
      <c r="W16" s="630"/>
      <c r="X16" s="630"/>
      <c r="Y16" s="631"/>
      <c r="Z16" s="632">
        <v>0.1</v>
      </c>
      <c r="AA16" s="632"/>
      <c r="AB16" s="632"/>
      <c r="AC16" s="632"/>
      <c r="AD16" s="633">
        <v>39011</v>
      </c>
      <c r="AE16" s="633"/>
      <c r="AF16" s="633"/>
      <c r="AG16" s="633"/>
      <c r="AH16" s="633"/>
      <c r="AI16" s="633"/>
      <c r="AJ16" s="633"/>
      <c r="AK16" s="633"/>
      <c r="AL16" s="634">
        <v>0.2</v>
      </c>
      <c r="AM16" s="635"/>
      <c r="AN16" s="635"/>
      <c r="AO16" s="636"/>
      <c r="AP16" s="626" t="s">
        <v>259</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32" t="s">
        <v>126</v>
      </c>
      <c r="BP16" s="632"/>
      <c r="BQ16" s="632"/>
      <c r="BR16" s="632"/>
      <c r="BS16" s="633" t="s">
        <v>126</v>
      </c>
      <c r="BT16" s="633"/>
      <c r="BU16" s="633"/>
      <c r="BV16" s="633"/>
      <c r="BW16" s="633"/>
      <c r="BX16" s="633"/>
      <c r="BY16" s="633"/>
      <c r="BZ16" s="633"/>
      <c r="CA16" s="633"/>
      <c r="CB16" s="637"/>
      <c r="CD16" s="644" t="s">
        <v>260</v>
      </c>
      <c r="CE16" s="645"/>
      <c r="CF16" s="645"/>
      <c r="CG16" s="645"/>
      <c r="CH16" s="645"/>
      <c r="CI16" s="645"/>
      <c r="CJ16" s="645"/>
      <c r="CK16" s="645"/>
      <c r="CL16" s="645"/>
      <c r="CM16" s="645"/>
      <c r="CN16" s="645"/>
      <c r="CO16" s="645"/>
      <c r="CP16" s="645"/>
      <c r="CQ16" s="646"/>
      <c r="CR16" s="629" t="s">
        <v>126</v>
      </c>
      <c r="CS16" s="630"/>
      <c r="CT16" s="630"/>
      <c r="CU16" s="630"/>
      <c r="CV16" s="630"/>
      <c r="CW16" s="630"/>
      <c r="CX16" s="630"/>
      <c r="CY16" s="631"/>
      <c r="CZ16" s="632" t="s">
        <v>126</v>
      </c>
      <c r="DA16" s="632"/>
      <c r="DB16" s="632"/>
      <c r="DC16" s="632"/>
      <c r="DD16" s="638" t="s">
        <v>126</v>
      </c>
      <c r="DE16" s="630"/>
      <c r="DF16" s="630"/>
      <c r="DG16" s="630"/>
      <c r="DH16" s="630"/>
      <c r="DI16" s="630"/>
      <c r="DJ16" s="630"/>
      <c r="DK16" s="630"/>
      <c r="DL16" s="630"/>
      <c r="DM16" s="630"/>
      <c r="DN16" s="630"/>
      <c r="DO16" s="630"/>
      <c r="DP16" s="631"/>
      <c r="DQ16" s="638" t="s">
        <v>126</v>
      </c>
      <c r="DR16" s="630"/>
      <c r="DS16" s="630"/>
      <c r="DT16" s="630"/>
      <c r="DU16" s="630"/>
      <c r="DV16" s="630"/>
      <c r="DW16" s="630"/>
      <c r="DX16" s="630"/>
      <c r="DY16" s="630"/>
      <c r="DZ16" s="630"/>
      <c r="EA16" s="630"/>
      <c r="EB16" s="630"/>
      <c r="EC16" s="639"/>
    </row>
    <row r="17" spans="2:133" ht="11.25" customHeight="1" x14ac:dyDescent="0.15">
      <c r="B17" s="626" t="s">
        <v>261</v>
      </c>
      <c r="C17" s="627"/>
      <c r="D17" s="627"/>
      <c r="E17" s="627"/>
      <c r="F17" s="627"/>
      <c r="G17" s="627"/>
      <c r="H17" s="627"/>
      <c r="I17" s="627"/>
      <c r="J17" s="627"/>
      <c r="K17" s="627"/>
      <c r="L17" s="627"/>
      <c r="M17" s="627"/>
      <c r="N17" s="627"/>
      <c r="O17" s="627"/>
      <c r="P17" s="627"/>
      <c r="Q17" s="628"/>
      <c r="R17" s="629">
        <v>194037</v>
      </c>
      <c r="S17" s="630"/>
      <c r="T17" s="630"/>
      <c r="U17" s="630"/>
      <c r="V17" s="630"/>
      <c r="W17" s="630"/>
      <c r="X17" s="630"/>
      <c r="Y17" s="631"/>
      <c r="Z17" s="632">
        <v>0.4</v>
      </c>
      <c r="AA17" s="632"/>
      <c r="AB17" s="632"/>
      <c r="AC17" s="632"/>
      <c r="AD17" s="633">
        <v>194037</v>
      </c>
      <c r="AE17" s="633"/>
      <c r="AF17" s="633"/>
      <c r="AG17" s="633"/>
      <c r="AH17" s="633"/>
      <c r="AI17" s="633"/>
      <c r="AJ17" s="633"/>
      <c r="AK17" s="633"/>
      <c r="AL17" s="634">
        <v>0.8</v>
      </c>
      <c r="AM17" s="635"/>
      <c r="AN17" s="635"/>
      <c r="AO17" s="636"/>
      <c r="AP17" s="626" t="s">
        <v>262</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32" t="s">
        <v>126</v>
      </c>
      <c r="BP17" s="632"/>
      <c r="BQ17" s="632"/>
      <c r="BR17" s="632"/>
      <c r="BS17" s="633" t="s">
        <v>126</v>
      </c>
      <c r="BT17" s="633"/>
      <c r="BU17" s="633"/>
      <c r="BV17" s="633"/>
      <c r="BW17" s="633"/>
      <c r="BX17" s="633"/>
      <c r="BY17" s="633"/>
      <c r="BZ17" s="633"/>
      <c r="CA17" s="633"/>
      <c r="CB17" s="637"/>
      <c r="CD17" s="644" t="s">
        <v>263</v>
      </c>
      <c r="CE17" s="645"/>
      <c r="CF17" s="645"/>
      <c r="CG17" s="645"/>
      <c r="CH17" s="645"/>
      <c r="CI17" s="645"/>
      <c r="CJ17" s="645"/>
      <c r="CK17" s="645"/>
      <c r="CL17" s="645"/>
      <c r="CM17" s="645"/>
      <c r="CN17" s="645"/>
      <c r="CO17" s="645"/>
      <c r="CP17" s="645"/>
      <c r="CQ17" s="646"/>
      <c r="CR17" s="629">
        <v>3913349</v>
      </c>
      <c r="CS17" s="630"/>
      <c r="CT17" s="630"/>
      <c r="CU17" s="630"/>
      <c r="CV17" s="630"/>
      <c r="CW17" s="630"/>
      <c r="CX17" s="630"/>
      <c r="CY17" s="631"/>
      <c r="CZ17" s="632">
        <v>7.4</v>
      </c>
      <c r="DA17" s="632"/>
      <c r="DB17" s="632"/>
      <c r="DC17" s="632"/>
      <c r="DD17" s="638" t="s">
        <v>126</v>
      </c>
      <c r="DE17" s="630"/>
      <c r="DF17" s="630"/>
      <c r="DG17" s="630"/>
      <c r="DH17" s="630"/>
      <c r="DI17" s="630"/>
      <c r="DJ17" s="630"/>
      <c r="DK17" s="630"/>
      <c r="DL17" s="630"/>
      <c r="DM17" s="630"/>
      <c r="DN17" s="630"/>
      <c r="DO17" s="630"/>
      <c r="DP17" s="631"/>
      <c r="DQ17" s="638">
        <v>3913349</v>
      </c>
      <c r="DR17" s="630"/>
      <c r="DS17" s="630"/>
      <c r="DT17" s="630"/>
      <c r="DU17" s="630"/>
      <c r="DV17" s="630"/>
      <c r="DW17" s="630"/>
      <c r="DX17" s="630"/>
      <c r="DY17" s="630"/>
      <c r="DZ17" s="630"/>
      <c r="EA17" s="630"/>
      <c r="EB17" s="630"/>
      <c r="EC17" s="639"/>
    </row>
    <row r="18" spans="2:133" ht="11.25" customHeight="1" x14ac:dyDescent="0.15">
      <c r="B18" s="626" t="s">
        <v>264</v>
      </c>
      <c r="C18" s="627"/>
      <c r="D18" s="627"/>
      <c r="E18" s="627"/>
      <c r="F18" s="627"/>
      <c r="G18" s="627"/>
      <c r="H18" s="627"/>
      <c r="I18" s="627"/>
      <c r="J18" s="627"/>
      <c r="K18" s="627"/>
      <c r="L18" s="627"/>
      <c r="M18" s="627"/>
      <c r="N18" s="627"/>
      <c r="O18" s="627"/>
      <c r="P18" s="627"/>
      <c r="Q18" s="628"/>
      <c r="R18" s="629">
        <v>351567</v>
      </c>
      <c r="S18" s="630"/>
      <c r="T18" s="630"/>
      <c r="U18" s="630"/>
      <c r="V18" s="630"/>
      <c r="W18" s="630"/>
      <c r="X18" s="630"/>
      <c r="Y18" s="631"/>
      <c r="Z18" s="632">
        <v>0.7</v>
      </c>
      <c r="AA18" s="632"/>
      <c r="AB18" s="632"/>
      <c r="AC18" s="632"/>
      <c r="AD18" s="633">
        <v>317957</v>
      </c>
      <c r="AE18" s="633"/>
      <c r="AF18" s="633"/>
      <c r="AG18" s="633"/>
      <c r="AH18" s="633"/>
      <c r="AI18" s="633"/>
      <c r="AJ18" s="633"/>
      <c r="AK18" s="633"/>
      <c r="AL18" s="634">
        <v>1.2999999523162842</v>
      </c>
      <c r="AM18" s="635"/>
      <c r="AN18" s="635"/>
      <c r="AO18" s="636"/>
      <c r="AP18" s="626" t="s">
        <v>265</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32" t="s">
        <v>126</v>
      </c>
      <c r="BP18" s="632"/>
      <c r="BQ18" s="632"/>
      <c r="BR18" s="632"/>
      <c r="BS18" s="633" t="s">
        <v>126</v>
      </c>
      <c r="BT18" s="633"/>
      <c r="BU18" s="633"/>
      <c r="BV18" s="633"/>
      <c r="BW18" s="633"/>
      <c r="BX18" s="633"/>
      <c r="BY18" s="633"/>
      <c r="BZ18" s="633"/>
      <c r="CA18" s="633"/>
      <c r="CB18" s="637"/>
      <c r="CD18" s="644" t="s">
        <v>266</v>
      </c>
      <c r="CE18" s="645"/>
      <c r="CF18" s="645"/>
      <c r="CG18" s="645"/>
      <c r="CH18" s="645"/>
      <c r="CI18" s="645"/>
      <c r="CJ18" s="645"/>
      <c r="CK18" s="645"/>
      <c r="CL18" s="645"/>
      <c r="CM18" s="645"/>
      <c r="CN18" s="645"/>
      <c r="CO18" s="645"/>
      <c r="CP18" s="645"/>
      <c r="CQ18" s="646"/>
      <c r="CR18" s="629" t="s">
        <v>126</v>
      </c>
      <c r="CS18" s="630"/>
      <c r="CT18" s="630"/>
      <c r="CU18" s="630"/>
      <c r="CV18" s="630"/>
      <c r="CW18" s="630"/>
      <c r="CX18" s="630"/>
      <c r="CY18" s="631"/>
      <c r="CZ18" s="632" t="s">
        <v>126</v>
      </c>
      <c r="DA18" s="632"/>
      <c r="DB18" s="632"/>
      <c r="DC18" s="632"/>
      <c r="DD18" s="638" t="s">
        <v>126</v>
      </c>
      <c r="DE18" s="630"/>
      <c r="DF18" s="630"/>
      <c r="DG18" s="630"/>
      <c r="DH18" s="630"/>
      <c r="DI18" s="630"/>
      <c r="DJ18" s="630"/>
      <c r="DK18" s="630"/>
      <c r="DL18" s="630"/>
      <c r="DM18" s="630"/>
      <c r="DN18" s="630"/>
      <c r="DO18" s="630"/>
      <c r="DP18" s="631"/>
      <c r="DQ18" s="638" t="s">
        <v>126</v>
      </c>
      <c r="DR18" s="630"/>
      <c r="DS18" s="630"/>
      <c r="DT18" s="630"/>
      <c r="DU18" s="630"/>
      <c r="DV18" s="630"/>
      <c r="DW18" s="630"/>
      <c r="DX18" s="630"/>
      <c r="DY18" s="630"/>
      <c r="DZ18" s="630"/>
      <c r="EA18" s="630"/>
      <c r="EB18" s="630"/>
      <c r="EC18" s="639"/>
    </row>
    <row r="19" spans="2:133" ht="11.25" customHeight="1" x14ac:dyDescent="0.15">
      <c r="B19" s="626" t="s">
        <v>267</v>
      </c>
      <c r="C19" s="627"/>
      <c r="D19" s="627"/>
      <c r="E19" s="627"/>
      <c r="F19" s="627"/>
      <c r="G19" s="627"/>
      <c r="H19" s="627"/>
      <c r="I19" s="627"/>
      <c r="J19" s="627"/>
      <c r="K19" s="627"/>
      <c r="L19" s="627"/>
      <c r="M19" s="627"/>
      <c r="N19" s="627"/>
      <c r="O19" s="627"/>
      <c r="P19" s="627"/>
      <c r="Q19" s="628"/>
      <c r="R19" s="629">
        <v>91633</v>
      </c>
      <c r="S19" s="630"/>
      <c r="T19" s="630"/>
      <c r="U19" s="630"/>
      <c r="V19" s="630"/>
      <c r="W19" s="630"/>
      <c r="X19" s="630"/>
      <c r="Y19" s="631"/>
      <c r="Z19" s="632">
        <v>0.2</v>
      </c>
      <c r="AA19" s="632"/>
      <c r="AB19" s="632"/>
      <c r="AC19" s="632"/>
      <c r="AD19" s="633">
        <v>91633</v>
      </c>
      <c r="AE19" s="633"/>
      <c r="AF19" s="633"/>
      <c r="AG19" s="633"/>
      <c r="AH19" s="633"/>
      <c r="AI19" s="633"/>
      <c r="AJ19" s="633"/>
      <c r="AK19" s="633"/>
      <c r="AL19" s="634">
        <v>0.4</v>
      </c>
      <c r="AM19" s="635"/>
      <c r="AN19" s="635"/>
      <c r="AO19" s="636"/>
      <c r="AP19" s="626" t="s">
        <v>268</v>
      </c>
      <c r="AQ19" s="627"/>
      <c r="AR19" s="627"/>
      <c r="AS19" s="627"/>
      <c r="AT19" s="627"/>
      <c r="AU19" s="627"/>
      <c r="AV19" s="627"/>
      <c r="AW19" s="627"/>
      <c r="AX19" s="627"/>
      <c r="AY19" s="627"/>
      <c r="AZ19" s="627"/>
      <c r="BA19" s="627"/>
      <c r="BB19" s="627"/>
      <c r="BC19" s="627"/>
      <c r="BD19" s="627"/>
      <c r="BE19" s="627"/>
      <c r="BF19" s="628"/>
      <c r="BG19" s="629">
        <v>1530091</v>
      </c>
      <c r="BH19" s="630"/>
      <c r="BI19" s="630"/>
      <c r="BJ19" s="630"/>
      <c r="BK19" s="630"/>
      <c r="BL19" s="630"/>
      <c r="BM19" s="630"/>
      <c r="BN19" s="631"/>
      <c r="BO19" s="632">
        <v>9.1</v>
      </c>
      <c r="BP19" s="632"/>
      <c r="BQ19" s="632"/>
      <c r="BR19" s="632"/>
      <c r="BS19" s="633" t="s">
        <v>126</v>
      </c>
      <c r="BT19" s="633"/>
      <c r="BU19" s="633"/>
      <c r="BV19" s="633"/>
      <c r="BW19" s="633"/>
      <c r="BX19" s="633"/>
      <c r="BY19" s="633"/>
      <c r="BZ19" s="633"/>
      <c r="CA19" s="633"/>
      <c r="CB19" s="637"/>
      <c r="CD19" s="644" t="s">
        <v>269</v>
      </c>
      <c r="CE19" s="645"/>
      <c r="CF19" s="645"/>
      <c r="CG19" s="645"/>
      <c r="CH19" s="645"/>
      <c r="CI19" s="645"/>
      <c r="CJ19" s="645"/>
      <c r="CK19" s="645"/>
      <c r="CL19" s="645"/>
      <c r="CM19" s="645"/>
      <c r="CN19" s="645"/>
      <c r="CO19" s="645"/>
      <c r="CP19" s="645"/>
      <c r="CQ19" s="646"/>
      <c r="CR19" s="629" t="s">
        <v>126</v>
      </c>
      <c r="CS19" s="630"/>
      <c r="CT19" s="630"/>
      <c r="CU19" s="630"/>
      <c r="CV19" s="630"/>
      <c r="CW19" s="630"/>
      <c r="CX19" s="630"/>
      <c r="CY19" s="631"/>
      <c r="CZ19" s="632" t="s">
        <v>126</v>
      </c>
      <c r="DA19" s="632"/>
      <c r="DB19" s="632"/>
      <c r="DC19" s="632"/>
      <c r="DD19" s="638" t="s">
        <v>126</v>
      </c>
      <c r="DE19" s="630"/>
      <c r="DF19" s="630"/>
      <c r="DG19" s="630"/>
      <c r="DH19" s="630"/>
      <c r="DI19" s="630"/>
      <c r="DJ19" s="630"/>
      <c r="DK19" s="630"/>
      <c r="DL19" s="630"/>
      <c r="DM19" s="630"/>
      <c r="DN19" s="630"/>
      <c r="DO19" s="630"/>
      <c r="DP19" s="631"/>
      <c r="DQ19" s="638" t="s">
        <v>126</v>
      </c>
      <c r="DR19" s="630"/>
      <c r="DS19" s="630"/>
      <c r="DT19" s="630"/>
      <c r="DU19" s="630"/>
      <c r="DV19" s="630"/>
      <c r="DW19" s="630"/>
      <c r="DX19" s="630"/>
      <c r="DY19" s="630"/>
      <c r="DZ19" s="630"/>
      <c r="EA19" s="630"/>
      <c r="EB19" s="630"/>
      <c r="EC19" s="639"/>
    </row>
    <row r="20" spans="2:133" ht="11.25" customHeight="1" x14ac:dyDescent="0.15">
      <c r="B20" s="626" t="s">
        <v>270</v>
      </c>
      <c r="C20" s="627"/>
      <c r="D20" s="627"/>
      <c r="E20" s="627"/>
      <c r="F20" s="627"/>
      <c r="G20" s="627"/>
      <c r="H20" s="627"/>
      <c r="I20" s="627"/>
      <c r="J20" s="627"/>
      <c r="K20" s="627"/>
      <c r="L20" s="627"/>
      <c r="M20" s="627"/>
      <c r="N20" s="627"/>
      <c r="O20" s="627"/>
      <c r="P20" s="627"/>
      <c r="Q20" s="628"/>
      <c r="R20" s="629">
        <v>11519</v>
      </c>
      <c r="S20" s="630"/>
      <c r="T20" s="630"/>
      <c r="U20" s="630"/>
      <c r="V20" s="630"/>
      <c r="W20" s="630"/>
      <c r="X20" s="630"/>
      <c r="Y20" s="631"/>
      <c r="Z20" s="632">
        <v>0</v>
      </c>
      <c r="AA20" s="632"/>
      <c r="AB20" s="632"/>
      <c r="AC20" s="632"/>
      <c r="AD20" s="633">
        <v>11519</v>
      </c>
      <c r="AE20" s="633"/>
      <c r="AF20" s="633"/>
      <c r="AG20" s="633"/>
      <c r="AH20" s="633"/>
      <c r="AI20" s="633"/>
      <c r="AJ20" s="633"/>
      <c r="AK20" s="633"/>
      <c r="AL20" s="634">
        <v>0</v>
      </c>
      <c r="AM20" s="635"/>
      <c r="AN20" s="635"/>
      <c r="AO20" s="636"/>
      <c r="AP20" s="626" t="s">
        <v>271</v>
      </c>
      <c r="AQ20" s="627"/>
      <c r="AR20" s="627"/>
      <c r="AS20" s="627"/>
      <c r="AT20" s="627"/>
      <c r="AU20" s="627"/>
      <c r="AV20" s="627"/>
      <c r="AW20" s="627"/>
      <c r="AX20" s="627"/>
      <c r="AY20" s="627"/>
      <c r="AZ20" s="627"/>
      <c r="BA20" s="627"/>
      <c r="BB20" s="627"/>
      <c r="BC20" s="627"/>
      <c r="BD20" s="627"/>
      <c r="BE20" s="627"/>
      <c r="BF20" s="628"/>
      <c r="BG20" s="629">
        <v>1530091</v>
      </c>
      <c r="BH20" s="630"/>
      <c r="BI20" s="630"/>
      <c r="BJ20" s="630"/>
      <c r="BK20" s="630"/>
      <c r="BL20" s="630"/>
      <c r="BM20" s="630"/>
      <c r="BN20" s="631"/>
      <c r="BO20" s="632">
        <v>9.1</v>
      </c>
      <c r="BP20" s="632"/>
      <c r="BQ20" s="632"/>
      <c r="BR20" s="632"/>
      <c r="BS20" s="633" t="s">
        <v>126</v>
      </c>
      <c r="BT20" s="633"/>
      <c r="BU20" s="633"/>
      <c r="BV20" s="633"/>
      <c r="BW20" s="633"/>
      <c r="BX20" s="633"/>
      <c r="BY20" s="633"/>
      <c r="BZ20" s="633"/>
      <c r="CA20" s="633"/>
      <c r="CB20" s="637"/>
      <c r="CD20" s="644" t="s">
        <v>272</v>
      </c>
      <c r="CE20" s="645"/>
      <c r="CF20" s="645"/>
      <c r="CG20" s="645"/>
      <c r="CH20" s="645"/>
      <c r="CI20" s="645"/>
      <c r="CJ20" s="645"/>
      <c r="CK20" s="645"/>
      <c r="CL20" s="645"/>
      <c r="CM20" s="645"/>
      <c r="CN20" s="645"/>
      <c r="CO20" s="645"/>
      <c r="CP20" s="645"/>
      <c r="CQ20" s="646"/>
      <c r="CR20" s="629">
        <v>52567840</v>
      </c>
      <c r="CS20" s="630"/>
      <c r="CT20" s="630"/>
      <c r="CU20" s="630"/>
      <c r="CV20" s="630"/>
      <c r="CW20" s="630"/>
      <c r="CX20" s="630"/>
      <c r="CY20" s="631"/>
      <c r="CZ20" s="632">
        <v>100</v>
      </c>
      <c r="DA20" s="632"/>
      <c r="DB20" s="632"/>
      <c r="DC20" s="632"/>
      <c r="DD20" s="638">
        <v>3270479</v>
      </c>
      <c r="DE20" s="630"/>
      <c r="DF20" s="630"/>
      <c r="DG20" s="630"/>
      <c r="DH20" s="630"/>
      <c r="DI20" s="630"/>
      <c r="DJ20" s="630"/>
      <c r="DK20" s="630"/>
      <c r="DL20" s="630"/>
      <c r="DM20" s="630"/>
      <c r="DN20" s="630"/>
      <c r="DO20" s="630"/>
      <c r="DP20" s="631"/>
      <c r="DQ20" s="638">
        <v>32662754</v>
      </c>
      <c r="DR20" s="630"/>
      <c r="DS20" s="630"/>
      <c r="DT20" s="630"/>
      <c r="DU20" s="630"/>
      <c r="DV20" s="630"/>
      <c r="DW20" s="630"/>
      <c r="DX20" s="630"/>
      <c r="DY20" s="630"/>
      <c r="DZ20" s="630"/>
      <c r="EA20" s="630"/>
      <c r="EB20" s="630"/>
      <c r="EC20" s="639"/>
    </row>
    <row r="21" spans="2:133" ht="11.25" customHeight="1" x14ac:dyDescent="0.15">
      <c r="B21" s="626" t="s">
        <v>273</v>
      </c>
      <c r="C21" s="627"/>
      <c r="D21" s="627"/>
      <c r="E21" s="627"/>
      <c r="F21" s="627"/>
      <c r="G21" s="627"/>
      <c r="H21" s="627"/>
      <c r="I21" s="627"/>
      <c r="J21" s="627"/>
      <c r="K21" s="627"/>
      <c r="L21" s="627"/>
      <c r="M21" s="627"/>
      <c r="N21" s="627"/>
      <c r="O21" s="627"/>
      <c r="P21" s="627"/>
      <c r="Q21" s="628"/>
      <c r="R21" s="629">
        <v>3693</v>
      </c>
      <c r="S21" s="630"/>
      <c r="T21" s="630"/>
      <c r="U21" s="630"/>
      <c r="V21" s="630"/>
      <c r="W21" s="630"/>
      <c r="X21" s="630"/>
      <c r="Y21" s="631"/>
      <c r="Z21" s="632">
        <v>0</v>
      </c>
      <c r="AA21" s="632"/>
      <c r="AB21" s="632"/>
      <c r="AC21" s="632"/>
      <c r="AD21" s="633">
        <v>3693</v>
      </c>
      <c r="AE21" s="633"/>
      <c r="AF21" s="633"/>
      <c r="AG21" s="633"/>
      <c r="AH21" s="633"/>
      <c r="AI21" s="633"/>
      <c r="AJ21" s="633"/>
      <c r="AK21" s="633"/>
      <c r="AL21" s="634">
        <v>0</v>
      </c>
      <c r="AM21" s="635"/>
      <c r="AN21" s="635"/>
      <c r="AO21" s="636"/>
      <c r="AP21" s="648" t="s">
        <v>274</v>
      </c>
      <c r="AQ21" s="649"/>
      <c r="AR21" s="649"/>
      <c r="AS21" s="649"/>
      <c r="AT21" s="649"/>
      <c r="AU21" s="649"/>
      <c r="AV21" s="649"/>
      <c r="AW21" s="649"/>
      <c r="AX21" s="649"/>
      <c r="AY21" s="649"/>
      <c r="AZ21" s="649"/>
      <c r="BA21" s="649"/>
      <c r="BB21" s="649"/>
      <c r="BC21" s="649"/>
      <c r="BD21" s="649"/>
      <c r="BE21" s="649"/>
      <c r="BF21" s="650"/>
      <c r="BG21" s="629">
        <v>1608</v>
      </c>
      <c r="BH21" s="630"/>
      <c r="BI21" s="630"/>
      <c r="BJ21" s="630"/>
      <c r="BK21" s="630"/>
      <c r="BL21" s="630"/>
      <c r="BM21" s="630"/>
      <c r="BN21" s="631"/>
      <c r="BO21" s="632">
        <v>0</v>
      </c>
      <c r="BP21" s="632"/>
      <c r="BQ21" s="632"/>
      <c r="BR21" s="632"/>
      <c r="BS21" s="633" t="s">
        <v>126</v>
      </c>
      <c r="BT21" s="633"/>
      <c r="BU21" s="633"/>
      <c r="BV21" s="633"/>
      <c r="BW21" s="633"/>
      <c r="BX21" s="633"/>
      <c r="BY21" s="633"/>
      <c r="BZ21" s="633"/>
      <c r="CA21" s="633"/>
      <c r="CB21" s="637"/>
      <c r="CD21" s="654"/>
      <c r="CE21" s="655"/>
      <c r="CF21" s="655"/>
      <c r="CG21" s="655"/>
      <c r="CH21" s="655"/>
      <c r="CI21" s="655"/>
      <c r="CJ21" s="655"/>
      <c r="CK21" s="655"/>
      <c r="CL21" s="655"/>
      <c r="CM21" s="655"/>
      <c r="CN21" s="655"/>
      <c r="CO21" s="655"/>
      <c r="CP21" s="655"/>
      <c r="CQ21" s="656"/>
      <c r="CR21" s="657"/>
      <c r="CS21" s="652"/>
      <c r="CT21" s="652"/>
      <c r="CU21" s="652"/>
      <c r="CV21" s="652"/>
      <c r="CW21" s="652"/>
      <c r="CX21" s="652"/>
      <c r="CY21" s="658"/>
      <c r="CZ21" s="659"/>
      <c r="DA21" s="659"/>
      <c r="DB21" s="659"/>
      <c r="DC21" s="659"/>
      <c r="DD21" s="651"/>
      <c r="DE21" s="652"/>
      <c r="DF21" s="652"/>
      <c r="DG21" s="652"/>
      <c r="DH21" s="652"/>
      <c r="DI21" s="652"/>
      <c r="DJ21" s="652"/>
      <c r="DK21" s="652"/>
      <c r="DL21" s="652"/>
      <c r="DM21" s="652"/>
      <c r="DN21" s="652"/>
      <c r="DO21" s="652"/>
      <c r="DP21" s="658"/>
      <c r="DQ21" s="651"/>
      <c r="DR21" s="652"/>
      <c r="DS21" s="652"/>
      <c r="DT21" s="652"/>
      <c r="DU21" s="652"/>
      <c r="DV21" s="652"/>
      <c r="DW21" s="652"/>
      <c r="DX21" s="652"/>
      <c r="DY21" s="652"/>
      <c r="DZ21" s="652"/>
      <c r="EA21" s="652"/>
      <c r="EB21" s="652"/>
      <c r="EC21" s="653"/>
    </row>
    <row r="22" spans="2:133" ht="11.25" customHeight="1" x14ac:dyDescent="0.15">
      <c r="B22" s="667" t="s">
        <v>275</v>
      </c>
      <c r="C22" s="668"/>
      <c r="D22" s="668"/>
      <c r="E22" s="668"/>
      <c r="F22" s="668"/>
      <c r="G22" s="668"/>
      <c r="H22" s="668"/>
      <c r="I22" s="668"/>
      <c r="J22" s="668"/>
      <c r="K22" s="668"/>
      <c r="L22" s="668"/>
      <c r="M22" s="668"/>
      <c r="N22" s="668"/>
      <c r="O22" s="668"/>
      <c r="P22" s="668"/>
      <c r="Q22" s="669"/>
      <c r="R22" s="629">
        <v>244722</v>
      </c>
      <c r="S22" s="630"/>
      <c r="T22" s="630"/>
      <c r="U22" s="630"/>
      <c r="V22" s="630"/>
      <c r="W22" s="630"/>
      <c r="X22" s="630"/>
      <c r="Y22" s="631"/>
      <c r="Z22" s="632">
        <v>0.5</v>
      </c>
      <c r="AA22" s="632"/>
      <c r="AB22" s="632"/>
      <c r="AC22" s="632"/>
      <c r="AD22" s="633">
        <v>211112</v>
      </c>
      <c r="AE22" s="633"/>
      <c r="AF22" s="633"/>
      <c r="AG22" s="633"/>
      <c r="AH22" s="633"/>
      <c r="AI22" s="633"/>
      <c r="AJ22" s="633"/>
      <c r="AK22" s="633"/>
      <c r="AL22" s="634">
        <v>0.80000001192092896</v>
      </c>
      <c r="AM22" s="635"/>
      <c r="AN22" s="635"/>
      <c r="AO22" s="636"/>
      <c r="AP22" s="648" t="s">
        <v>276</v>
      </c>
      <c r="AQ22" s="649"/>
      <c r="AR22" s="649"/>
      <c r="AS22" s="649"/>
      <c r="AT22" s="649"/>
      <c r="AU22" s="649"/>
      <c r="AV22" s="649"/>
      <c r="AW22" s="649"/>
      <c r="AX22" s="649"/>
      <c r="AY22" s="649"/>
      <c r="AZ22" s="649"/>
      <c r="BA22" s="649"/>
      <c r="BB22" s="649"/>
      <c r="BC22" s="649"/>
      <c r="BD22" s="649"/>
      <c r="BE22" s="649"/>
      <c r="BF22" s="650"/>
      <c r="BG22" s="629" t="s">
        <v>126</v>
      </c>
      <c r="BH22" s="630"/>
      <c r="BI22" s="630"/>
      <c r="BJ22" s="630"/>
      <c r="BK22" s="630"/>
      <c r="BL22" s="630"/>
      <c r="BM22" s="630"/>
      <c r="BN22" s="631"/>
      <c r="BO22" s="632" t="s">
        <v>126</v>
      </c>
      <c r="BP22" s="632"/>
      <c r="BQ22" s="632"/>
      <c r="BR22" s="632"/>
      <c r="BS22" s="633" t="s">
        <v>126</v>
      </c>
      <c r="BT22" s="633"/>
      <c r="BU22" s="633"/>
      <c r="BV22" s="633"/>
      <c r="BW22" s="633"/>
      <c r="BX22" s="633"/>
      <c r="BY22" s="633"/>
      <c r="BZ22" s="633"/>
      <c r="CA22" s="633"/>
      <c r="CB22" s="637"/>
      <c r="CD22" s="611" t="s">
        <v>277</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278</v>
      </c>
      <c r="C23" s="627"/>
      <c r="D23" s="627"/>
      <c r="E23" s="627"/>
      <c r="F23" s="627"/>
      <c r="G23" s="627"/>
      <c r="H23" s="627"/>
      <c r="I23" s="627"/>
      <c r="J23" s="627"/>
      <c r="K23" s="627"/>
      <c r="L23" s="627"/>
      <c r="M23" s="627"/>
      <c r="N23" s="627"/>
      <c r="O23" s="627"/>
      <c r="P23" s="627"/>
      <c r="Q23" s="628"/>
      <c r="R23" s="629">
        <v>6198271</v>
      </c>
      <c r="S23" s="630"/>
      <c r="T23" s="630"/>
      <c r="U23" s="630"/>
      <c r="V23" s="630"/>
      <c r="W23" s="630"/>
      <c r="X23" s="630"/>
      <c r="Y23" s="631"/>
      <c r="Z23" s="632">
        <v>11.5</v>
      </c>
      <c r="AA23" s="632"/>
      <c r="AB23" s="632"/>
      <c r="AC23" s="632"/>
      <c r="AD23" s="633">
        <v>5875971</v>
      </c>
      <c r="AE23" s="633"/>
      <c r="AF23" s="633"/>
      <c r="AG23" s="633"/>
      <c r="AH23" s="633"/>
      <c r="AI23" s="633"/>
      <c r="AJ23" s="633"/>
      <c r="AK23" s="633"/>
      <c r="AL23" s="634">
        <v>23.4</v>
      </c>
      <c r="AM23" s="635"/>
      <c r="AN23" s="635"/>
      <c r="AO23" s="636"/>
      <c r="AP23" s="648" t="s">
        <v>279</v>
      </c>
      <c r="AQ23" s="649"/>
      <c r="AR23" s="649"/>
      <c r="AS23" s="649"/>
      <c r="AT23" s="649"/>
      <c r="AU23" s="649"/>
      <c r="AV23" s="649"/>
      <c r="AW23" s="649"/>
      <c r="AX23" s="649"/>
      <c r="AY23" s="649"/>
      <c r="AZ23" s="649"/>
      <c r="BA23" s="649"/>
      <c r="BB23" s="649"/>
      <c r="BC23" s="649"/>
      <c r="BD23" s="649"/>
      <c r="BE23" s="649"/>
      <c r="BF23" s="650"/>
      <c r="BG23" s="629">
        <v>1528483</v>
      </c>
      <c r="BH23" s="630"/>
      <c r="BI23" s="630"/>
      <c r="BJ23" s="630"/>
      <c r="BK23" s="630"/>
      <c r="BL23" s="630"/>
      <c r="BM23" s="630"/>
      <c r="BN23" s="631"/>
      <c r="BO23" s="632">
        <v>9.1</v>
      </c>
      <c r="BP23" s="632"/>
      <c r="BQ23" s="632"/>
      <c r="BR23" s="632"/>
      <c r="BS23" s="633" t="s">
        <v>126</v>
      </c>
      <c r="BT23" s="633"/>
      <c r="BU23" s="633"/>
      <c r="BV23" s="633"/>
      <c r="BW23" s="633"/>
      <c r="BX23" s="633"/>
      <c r="BY23" s="633"/>
      <c r="BZ23" s="633"/>
      <c r="CA23" s="633"/>
      <c r="CB23" s="637"/>
      <c r="CD23" s="611" t="s">
        <v>219</v>
      </c>
      <c r="CE23" s="612"/>
      <c r="CF23" s="612"/>
      <c r="CG23" s="612"/>
      <c r="CH23" s="612"/>
      <c r="CI23" s="612"/>
      <c r="CJ23" s="612"/>
      <c r="CK23" s="612"/>
      <c r="CL23" s="612"/>
      <c r="CM23" s="612"/>
      <c r="CN23" s="612"/>
      <c r="CO23" s="612"/>
      <c r="CP23" s="612"/>
      <c r="CQ23" s="613"/>
      <c r="CR23" s="611" t="s">
        <v>280</v>
      </c>
      <c r="CS23" s="612"/>
      <c r="CT23" s="612"/>
      <c r="CU23" s="612"/>
      <c r="CV23" s="612"/>
      <c r="CW23" s="612"/>
      <c r="CX23" s="612"/>
      <c r="CY23" s="613"/>
      <c r="CZ23" s="611" t="s">
        <v>281</v>
      </c>
      <c r="DA23" s="612"/>
      <c r="DB23" s="612"/>
      <c r="DC23" s="613"/>
      <c r="DD23" s="611" t="s">
        <v>282</v>
      </c>
      <c r="DE23" s="612"/>
      <c r="DF23" s="612"/>
      <c r="DG23" s="612"/>
      <c r="DH23" s="612"/>
      <c r="DI23" s="612"/>
      <c r="DJ23" s="612"/>
      <c r="DK23" s="613"/>
      <c r="DL23" s="660" t="s">
        <v>283</v>
      </c>
      <c r="DM23" s="661"/>
      <c r="DN23" s="661"/>
      <c r="DO23" s="661"/>
      <c r="DP23" s="661"/>
      <c r="DQ23" s="661"/>
      <c r="DR23" s="661"/>
      <c r="DS23" s="661"/>
      <c r="DT23" s="661"/>
      <c r="DU23" s="661"/>
      <c r="DV23" s="662"/>
      <c r="DW23" s="611" t="s">
        <v>284</v>
      </c>
      <c r="DX23" s="612"/>
      <c r="DY23" s="612"/>
      <c r="DZ23" s="612"/>
      <c r="EA23" s="612"/>
      <c r="EB23" s="612"/>
      <c r="EC23" s="613"/>
    </row>
    <row r="24" spans="2:133" ht="11.25" customHeight="1" x14ac:dyDescent="0.15">
      <c r="B24" s="626" t="s">
        <v>285</v>
      </c>
      <c r="C24" s="627"/>
      <c r="D24" s="627"/>
      <c r="E24" s="627"/>
      <c r="F24" s="627"/>
      <c r="G24" s="627"/>
      <c r="H24" s="627"/>
      <c r="I24" s="627"/>
      <c r="J24" s="627"/>
      <c r="K24" s="627"/>
      <c r="L24" s="627"/>
      <c r="M24" s="627"/>
      <c r="N24" s="627"/>
      <c r="O24" s="627"/>
      <c r="P24" s="627"/>
      <c r="Q24" s="628"/>
      <c r="R24" s="629">
        <v>5875971</v>
      </c>
      <c r="S24" s="630"/>
      <c r="T24" s="630"/>
      <c r="U24" s="630"/>
      <c r="V24" s="630"/>
      <c r="W24" s="630"/>
      <c r="X24" s="630"/>
      <c r="Y24" s="631"/>
      <c r="Z24" s="632">
        <v>10.9</v>
      </c>
      <c r="AA24" s="632"/>
      <c r="AB24" s="632"/>
      <c r="AC24" s="632"/>
      <c r="AD24" s="633">
        <v>5875971</v>
      </c>
      <c r="AE24" s="633"/>
      <c r="AF24" s="633"/>
      <c r="AG24" s="633"/>
      <c r="AH24" s="633"/>
      <c r="AI24" s="633"/>
      <c r="AJ24" s="633"/>
      <c r="AK24" s="633"/>
      <c r="AL24" s="634">
        <v>23.4</v>
      </c>
      <c r="AM24" s="635"/>
      <c r="AN24" s="635"/>
      <c r="AO24" s="636"/>
      <c r="AP24" s="648" t="s">
        <v>286</v>
      </c>
      <c r="AQ24" s="649"/>
      <c r="AR24" s="649"/>
      <c r="AS24" s="649"/>
      <c r="AT24" s="649"/>
      <c r="AU24" s="649"/>
      <c r="AV24" s="649"/>
      <c r="AW24" s="649"/>
      <c r="AX24" s="649"/>
      <c r="AY24" s="649"/>
      <c r="AZ24" s="649"/>
      <c r="BA24" s="649"/>
      <c r="BB24" s="649"/>
      <c r="BC24" s="649"/>
      <c r="BD24" s="649"/>
      <c r="BE24" s="649"/>
      <c r="BF24" s="650"/>
      <c r="BG24" s="629" t="s">
        <v>126</v>
      </c>
      <c r="BH24" s="630"/>
      <c r="BI24" s="630"/>
      <c r="BJ24" s="630"/>
      <c r="BK24" s="630"/>
      <c r="BL24" s="630"/>
      <c r="BM24" s="630"/>
      <c r="BN24" s="631"/>
      <c r="BO24" s="632" t="s">
        <v>126</v>
      </c>
      <c r="BP24" s="632"/>
      <c r="BQ24" s="632"/>
      <c r="BR24" s="632"/>
      <c r="BS24" s="633" t="s">
        <v>126</v>
      </c>
      <c r="BT24" s="633"/>
      <c r="BU24" s="633"/>
      <c r="BV24" s="633"/>
      <c r="BW24" s="633"/>
      <c r="BX24" s="633"/>
      <c r="BY24" s="633"/>
      <c r="BZ24" s="633"/>
      <c r="CA24" s="633"/>
      <c r="CB24" s="637"/>
      <c r="CD24" s="640" t="s">
        <v>287</v>
      </c>
      <c r="CE24" s="641"/>
      <c r="CF24" s="641"/>
      <c r="CG24" s="641"/>
      <c r="CH24" s="641"/>
      <c r="CI24" s="641"/>
      <c r="CJ24" s="641"/>
      <c r="CK24" s="641"/>
      <c r="CL24" s="641"/>
      <c r="CM24" s="641"/>
      <c r="CN24" s="641"/>
      <c r="CO24" s="641"/>
      <c r="CP24" s="641"/>
      <c r="CQ24" s="642"/>
      <c r="CR24" s="618">
        <v>26026531</v>
      </c>
      <c r="CS24" s="619"/>
      <c r="CT24" s="619"/>
      <c r="CU24" s="619"/>
      <c r="CV24" s="619"/>
      <c r="CW24" s="619"/>
      <c r="CX24" s="619"/>
      <c r="CY24" s="620"/>
      <c r="CZ24" s="623">
        <v>49.5</v>
      </c>
      <c r="DA24" s="624"/>
      <c r="DB24" s="624"/>
      <c r="DC24" s="643"/>
      <c r="DD24" s="670">
        <v>13098791</v>
      </c>
      <c r="DE24" s="619"/>
      <c r="DF24" s="619"/>
      <c r="DG24" s="619"/>
      <c r="DH24" s="619"/>
      <c r="DI24" s="619"/>
      <c r="DJ24" s="619"/>
      <c r="DK24" s="620"/>
      <c r="DL24" s="670">
        <v>12781626</v>
      </c>
      <c r="DM24" s="619"/>
      <c r="DN24" s="619"/>
      <c r="DO24" s="619"/>
      <c r="DP24" s="619"/>
      <c r="DQ24" s="619"/>
      <c r="DR24" s="619"/>
      <c r="DS24" s="619"/>
      <c r="DT24" s="619"/>
      <c r="DU24" s="619"/>
      <c r="DV24" s="620"/>
      <c r="DW24" s="623">
        <v>48.2</v>
      </c>
      <c r="DX24" s="624"/>
      <c r="DY24" s="624"/>
      <c r="DZ24" s="624"/>
      <c r="EA24" s="624"/>
      <c r="EB24" s="624"/>
      <c r="EC24" s="625"/>
    </row>
    <row r="25" spans="2:133" ht="11.25" customHeight="1" x14ac:dyDescent="0.15">
      <c r="B25" s="626" t="s">
        <v>288</v>
      </c>
      <c r="C25" s="627"/>
      <c r="D25" s="627"/>
      <c r="E25" s="627"/>
      <c r="F25" s="627"/>
      <c r="G25" s="627"/>
      <c r="H25" s="627"/>
      <c r="I25" s="627"/>
      <c r="J25" s="627"/>
      <c r="K25" s="627"/>
      <c r="L25" s="627"/>
      <c r="M25" s="627"/>
      <c r="N25" s="627"/>
      <c r="O25" s="627"/>
      <c r="P25" s="627"/>
      <c r="Q25" s="628"/>
      <c r="R25" s="629">
        <v>322300</v>
      </c>
      <c r="S25" s="630"/>
      <c r="T25" s="630"/>
      <c r="U25" s="630"/>
      <c r="V25" s="630"/>
      <c r="W25" s="630"/>
      <c r="X25" s="630"/>
      <c r="Y25" s="631"/>
      <c r="Z25" s="632">
        <v>0.6</v>
      </c>
      <c r="AA25" s="632"/>
      <c r="AB25" s="632"/>
      <c r="AC25" s="632"/>
      <c r="AD25" s="633" t="s">
        <v>126</v>
      </c>
      <c r="AE25" s="633"/>
      <c r="AF25" s="633"/>
      <c r="AG25" s="633"/>
      <c r="AH25" s="633"/>
      <c r="AI25" s="633"/>
      <c r="AJ25" s="633"/>
      <c r="AK25" s="633"/>
      <c r="AL25" s="634" t="s">
        <v>126</v>
      </c>
      <c r="AM25" s="635"/>
      <c r="AN25" s="635"/>
      <c r="AO25" s="636"/>
      <c r="AP25" s="648" t="s">
        <v>289</v>
      </c>
      <c r="AQ25" s="649"/>
      <c r="AR25" s="649"/>
      <c r="AS25" s="649"/>
      <c r="AT25" s="649"/>
      <c r="AU25" s="649"/>
      <c r="AV25" s="649"/>
      <c r="AW25" s="649"/>
      <c r="AX25" s="649"/>
      <c r="AY25" s="649"/>
      <c r="AZ25" s="649"/>
      <c r="BA25" s="649"/>
      <c r="BB25" s="649"/>
      <c r="BC25" s="649"/>
      <c r="BD25" s="649"/>
      <c r="BE25" s="649"/>
      <c r="BF25" s="650"/>
      <c r="BG25" s="629" t="s">
        <v>126</v>
      </c>
      <c r="BH25" s="630"/>
      <c r="BI25" s="630"/>
      <c r="BJ25" s="630"/>
      <c r="BK25" s="630"/>
      <c r="BL25" s="630"/>
      <c r="BM25" s="630"/>
      <c r="BN25" s="631"/>
      <c r="BO25" s="632" t="s">
        <v>126</v>
      </c>
      <c r="BP25" s="632"/>
      <c r="BQ25" s="632"/>
      <c r="BR25" s="632"/>
      <c r="BS25" s="633" t="s">
        <v>126</v>
      </c>
      <c r="BT25" s="633"/>
      <c r="BU25" s="633"/>
      <c r="BV25" s="633"/>
      <c r="BW25" s="633"/>
      <c r="BX25" s="633"/>
      <c r="BY25" s="633"/>
      <c r="BZ25" s="633"/>
      <c r="CA25" s="633"/>
      <c r="CB25" s="637"/>
      <c r="CD25" s="644" t="s">
        <v>290</v>
      </c>
      <c r="CE25" s="645"/>
      <c r="CF25" s="645"/>
      <c r="CG25" s="645"/>
      <c r="CH25" s="645"/>
      <c r="CI25" s="645"/>
      <c r="CJ25" s="645"/>
      <c r="CK25" s="645"/>
      <c r="CL25" s="645"/>
      <c r="CM25" s="645"/>
      <c r="CN25" s="645"/>
      <c r="CO25" s="645"/>
      <c r="CP25" s="645"/>
      <c r="CQ25" s="646"/>
      <c r="CR25" s="629">
        <v>5895434</v>
      </c>
      <c r="CS25" s="663"/>
      <c r="CT25" s="663"/>
      <c r="CU25" s="663"/>
      <c r="CV25" s="663"/>
      <c r="CW25" s="663"/>
      <c r="CX25" s="663"/>
      <c r="CY25" s="664"/>
      <c r="CZ25" s="634">
        <v>11.2</v>
      </c>
      <c r="DA25" s="665"/>
      <c r="DB25" s="665"/>
      <c r="DC25" s="671"/>
      <c r="DD25" s="638">
        <v>5253651</v>
      </c>
      <c r="DE25" s="663"/>
      <c r="DF25" s="663"/>
      <c r="DG25" s="663"/>
      <c r="DH25" s="663"/>
      <c r="DI25" s="663"/>
      <c r="DJ25" s="663"/>
      <c r="DK25" s="664"/>
      <c r="DL25" s="638">
        <v>5141406</v>
      </c>
      <c r="DM25" s="663"/>
      <c r="DN25" s="663"/>
      <c r="DO25" s="663"/>
      <c r="DP25" s="663"/>
      <c r="DQ25" s="663"/>
      <c r="DR25" s="663"/>
      <c r="DS25" s="663"/>
      <c r="DT25" s="663"/>
      <c r="DU25" s="663"/>
      <c r="DV25" s="664"/>
      <c r="DW25" s="634">
        <v>19.399999999999999</v>
      </c>
      <c r="DX25" s="665"/>
      <c r="DY25" s="665"/>
      <c r="DZ25" s="665"/>
      <c r="EA25" s="665"/>
      <c r="EB25" s="665"/>
      <c r="EC25" s="666"/>
    </row>
    <row r="26" spans="2:133" ht="11.25" customHeight="1" x14ac:dyDescent="0.15">
      <c r="B26" s="626" t="s">
        <v>291</v>
      </c>
      <c r="C26" s="627"/>
      <c r="D26" s="627"/>
      <c r="E26" s="627"/>
      <c r="F26" s="627"/>
      <c r="G26" s="627"/>
      <c r="H26" s="627"/>
      <c r="I26" s="627"/>
      <c r="J26" s="627"/>
      <c r="K26" s="627"/>
      <c r="L26" s="627"/>
      <c r="M26" s="627"/>
      <c r="N26" s="627"/>
      <c r="O26" s="627"/>
      <c r="P26" s="627"/>
      <c r="Q26" s="628"/>
      <c r="R26" s="629" t="s">
        <v>126</v>
      </c>
      <c r="S26" s="630"/>
      <c r="T26" s="630"/>
      <c r="U26" s="630"/>
      <c r="V26" s="630"/>
      <c r="W26" s="630"/>
      <c r="X26" s="630"/>
      <c r="Y26" s="631"/>
      <c r="Z26" s="632" t="s">
        <v>126</v>
      </c>
      <c r="AA26" s="632"/>
      <c r="AB26" s="632"/>
      <c r="AC26" s="632"/>
      <c r="AD26" s="633" t="s">
        <v>126</v>
      </c>
      <c r="AE26" s="633"/>
      <c r="AF26" s="633"/>
      <c r="AG26" s="633"/>
      <c r="AH26" s="633"/>
      <c r="AI26" s="633"/>
      <c r="AJ26" s="633"/>
      <c r="AK26" s="633"/>
      <c r="AL26" s="634" t="s">
        <v>126</v>
      </c>
      <c r="AM26" s="635"/>
      <c r="AN26" s="635"/>
      <c r="AO26" s="636"/>
      <c r="AP26" s="648" t="s">
        <v>292</v>
      </c>
      <c r="AQ26" s="672"/>
      <c r="AR26" s="672"/>
      <c r="AS26" s="672"/>
      <c r="AT26" s="672"/>
      <c r="AU26" s="672"/>
      <c r="AV26" s="672"/>
      <c r="AW26" s="672"/>
      <c r="AX26" s="672"/>
      <c r="AY26" s="672"/>
      <c r="AZ26" s="672"/>
      <c r="BA26" s="672"/>
      <c r="BB26" s="672"/>
      <c r="BC26" s="672"/>
      <c r="BD26" s="672"/>
      <c r="BE26" s="672"/>
      <c r="BF26" s="650"/>
      <c r="BG26" s="629" t="s">
        <v>126</v>
      </c>
      <c r="BH26" s="630"/>
      <c r="BI26" s="630"/>
      <c r="BJ26" s="630"/>
      <c r="BK26" s="630"/>
      <c r="BL26" s="630"/>
      <c r="BM26" s="630"/>
      <c r="BN26" s="631"/>
      <c r="BO26" s="632" t="s">
        <v>126</v>
      </c>
      <c r="BP26" s="632"/>
      <c r="BQ26" s="632"/>
      <c r="BR26" s="632"/>
      <c r="BS26" s="633" t="s">
        <v>126</v>
      </c>
      <c r="BT26" s="633"/>
      <c r="BU26" s="633"/>
      <c r="BV26" s="633"/>
      <c r="BW26" s="633"/>
      <c r="BX26" s="633"/>
      <c r="BY26" s="633"/>
      <c r="BZ26" s="633"/>
      <c r="CA26" s="633"/>
      <c r="CB26" s="637"/>
      <c r="CD26" s="644" t="s">
        <v>293</v>
      </c>
      <c r="CE26" s="645"/>
      <c r="CF26" s="645"/>
      <c r="CG26" s="645"/>
      <c r="CH26" s="645"/>
      <c r="CI26" s="645"/>
      <c r="CJ26" s="645"/>
      <c r="CK26" s="645"/>
      <c r="CL26" s="645"/>
      <c r="CM26" s="645"/>
      <c r="CN26" s="645"/>
      <c r="CO26" s="645"/>
      <c r="CP26" s="645"/>
      <c r="CQ26" s="646"/>
      <c r="CR26" s="629">
        <v>3601524</v>
      </c>
      <c r="CS26" s="630"/>
      <c r="CT26" s="630"/>
      <c r="CU26" s="630"/>
      <c r="CV26" s="630"/>
      <c r="CW26" s="630"/>
      <c r="CX26" s="630"/>
      <c r="CY26" s="631"/>
      <c r="CZ26" s="634">
        <v>6.9</v>
      </c>
      <c r="DA26" s="665"/>
      <c r="DB26" s="665"/>
      <c r="DC26" s="671"/>
      <c r="DD26" s="638">
        <v>3104929</v>
      </c>
      <c r="DE26" s="630"/>
      <c r="DF26" s="630"/>
      <c r="DG26" s="630"/>
      <c r="DH26" s="630"/>
      <c r="DI26" s="630"/>
      <c r="DJ26" s="630"/>
      <c r="DK26" s="631"/>
      <c r="DL26" s="638" t="s">
        <v>126</v>
      </c>
      <c r="DM26" s="630"/>
      <c r="DN26" s="630"/>
      <c r="DO26" s="630"/>
      <c r="DP26" s="630"/>
      <c r="DQ26" s="630"/>
      <c r="DR26" s="630"/>
      <c r="DS26" s="630"/>
      <c r="DT26" s="630"/>
      <c r="DU26" s="630"/>
      <c r="DV26" s="631"/>
      <c r="DW26" s="634" t="s">
        <v>126</v>
      </c>
      <c r="DX26" s="665"/>
      <c r="DY26" s="665"/>
      <c r="DZ26" s="665"/>
      <c r="EA26" s="665"/>
      <c r="EB26" s="665"/>
      <c r="EC26" s="666"/>
    </row>
    <row r="27" spans="2:133" ht="11.25" customHeight="1" x14ac:dyDescent="0.15">
      <c r="B27" s="626" t="s">
        <v>294</v>
      </c>
      <c r="C27" s="627"/>
      <c r="D27" s="627"/>
      <c r="E27" s="627"/>
      <c r="F27" s="627"/>
      <c r="G27" s="627"/>
      <c r="H27" s="627"/>
      <c r="I27" s="627"/>
      <c r="J27" s="627"/>
      <c r="K27" s="627"/>
      <c r="L27" s="627"/>
      <c r="M27" s="627"/>
      <c r="N27" s="627"/>
      <c r="O27" s="627"/>
      <c r="P27" s="627"/>
      <c r="Q27" s="628"/>
      <c r="R27" s="629">
        <v>26798074</v>
      </c>
      <c r="S27" s="630"/>
      <c r="T27" s="630"/>
      <c r="U27" s="630"/>
      <c r="V27" s="630"/>
      <c r="W27" s="630"/>
      <c r="X27" s="630"/>
      <c r="Y27" s="631"/>
      <c r="Z27" s="632">
        <v>49.6</v>
      </c>
      <c r="AA27" s="632"/>
      <c r="AB27" s="632"/>
      <c r="AC27" s="632"/>
      <c r="AD27" s="633">
        <v>24913681</v>
      </c>
      <c r="AE27" s="633"/>
      <c r="AF27" s="633"/>
      <c r="AG27" s="633"/>
      <c r="AH27" s="633"/>
      <c r="AI27" s="633"/>
      <c r="AJ27" s="633"/>
      <c r="AK27" s="633"/>
      <c r="AL27" s="634">
        <v>99.300003051757813</v>
      </c>
      <c r="AM27" s="635"/>
      <c r="AN27" s="635"/>
      <c r="AO27" s="636"/>
      <c r="AP27" s="626" t="s">
        <v>295</v>
      </c>
      <c r="AQ27" s="627"/>
      <c r="AR27" s="627"/>
      <c r="AS27" s="627"/>
      <c r="AT27" s="627"/>
      <c r="AU27" s="627"/>
      <c r="AV27" s="627"/>
      <c r="AW27" s="627"/>
      <c r="AX27" s="627"/>
      <c r="AY27" s="627"/>
      <c r="AZ27" s="627"/>
      <c r="BA27" s="627"/>
      <c r="BB27" s="627"/>
      <c r="BC27" s="627"/>
      <c r="BD27" s="627"/>
      <c r="BE27" s="627"/>
      <c r="BF27" s="628"/>
      <c r="BG27" s="629">
        <v>16745335</v>
      </c>
      <c r="BH27" s="630"/>
      <c r="BI27" s="630"/>
      <c r="BJ27" s="630"/>
      <c r="BK27" s="630"/>
      <c r="BL27" s="630"/>
      <c r="BM27" s="630"/>
      <c r="BN27" s="631"/>
      <c r="BO27" s="632">
        <v>100</v>
      </c>
      <c r="BP27" s="632"/>
      <c r="BQ27" s="632"/>
      <c r="BR27" s="632"/>
      <c r="BS27" s="633">
        <v>210232</v>
      </c>
      <c r="BT27" s="633"/>
      <c r="BU27" s="633"/>
      <c r="BV27" s="633"/>
      <c r="BW27" s="633"/>
      <c r="BX27" s="633"/>
      <c r="BY27" s="633"/>
      <c r="BZ27" s="633"/>
      <c r="CA27" s="633"/>
      <c r="CB27" s="637"/>
      <c r="CD27" s="644" t="s">
        <v>296</v>
      </c>
      <c r="CE27" s="645"/>
      <c r="CF27" s="645"/>
      <c r="CG27" s="645"/>
      <c r="CH27" s="645"/>
      <c r="CI27" s="645"/>
      <c r="CJ27" s="645"/>
      <c r="CK27" s="645"/>
      <c r="CL27" s="645"/>
      <c r="CM27" s="645"/>
      <c r="CN27" s="645"/>
      <c r="CO27" s="645"/>
      <c r="CP27" s="645"/>
      <c r="CQ27" s="646"/>
      <c r="CR27" s="629">
        <v>16217748</v>
      </c>
      <c r="CS27" s="663"/>
      <c r="CT27" s="663"/>
      <c r="CU27" s="663"/>
      <c r="CV27" s="663"/>
      <c r="CW27" s="663"/>
      <c r="CX27" s="663"/>
      <c r="CY27" s="664"/>
      <c r="CZ27" s="634">
        <v>30.9</v>
      </c>
      <c r="DA27" s="665"/>
      <c r="DB27" s="665"/>
      <c r="DC27" s="671"/>
      <c r="DD27" s="638">
        <v>3931791</v>
      </c>
      <c r="DE27" s="663"/>
      <c r="DF27" s="663"/>
      <c r="DG27" s="663"/>
      <c r="DH27" s="663"/>
      <c r="DI27" s="663"/>
      <c r="DJ27" s="663"/>
      <c r="DK27" s="664"/>
      <c r="DL27" s="638">
        <v>3726871</v>
      </c>
      <c r="DM27" s="663"/>
      <c r="DN27" s="663"/>
      <c r="DO27" s="663"/>
      <c r="DP27" s="663"/>
      <c r="DQ27" s="663"/>
      <c r="DR27" s="663"/>
      <c r="DS27" s="663"/>
      <c r="DT27" s="663"/>
      <c r="DU27" s="663"/>
      <c r="DV27" s="664"/>
      <c r="DW27" s="634">
        <v>14</v>
      </c>
      <c r="DX27" s="665"/>
      <c r="DY27" s="665"/>
      <c r="DZ27" s="665"/>
      <c r="EA27" s="665"/>
      <c r="EB27" s="665"/>
      <c r="EC27" s="666"/>
    </row>
    <row r="28" spans="2:133" ht="11.25" customHeight="1" x14ac:dyDescent="0.15">
      <c r="B28" s="626" t="s">
        <v>297</v>
      </c>
      <c r="C28" s="627"/>
      <c r="D28" s="627"/>
      <c r="E28" s="627"/>
      <c r="F28" s="627"/>
      <c r="G28" s="627"/>
      <c r="H28" s="627"/>
      <c r="I28" s="627"/>
      <c r="J28" s="627"/>
      <c r="K28" s="627"/>
      <c r="L28" s="627"/>
      <c r="M28" s="627"/>
      <c r="N28" s="627"/>
      <c r="O28" s="627"/>
      <c r="P28" s="627"/>
      <c r="Q28" s="628"/>
      <c r="R28" s="629">
        <v>14721</v>
      </c>
      <c r="S28" s="630"/>
      <c r="T28" s="630"/>
      <c r="U28" s="630"/>
      <c r="V28" s="630"/>
      <c r="W28" s="630"/>
      <c r="X28" s="630"/>
      <c r="Y28" s="631"/>
      <c r="Z28" s="632">
        <v>0</v>
      </c>
      <c r="AA28" s="632"/>
      <c r="AB28" s="632"/>
      <c r="AC28" s="632"/>
      <c r="AD28" s="633">
        <v>14721</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298</v>
      </c>
      <c r="CE28" s="645"/>
      <c r="CF28" s="645"/>
      <c r="CG28" s="645"/>
      <c r="CH28" s="645"/>
      <c r="CI28" s="645"/>
      <c r="CJ28" s="645"/>
      <c r="CK28" s="645"/>
      <c r="CL28" s="645"/>
      <c r="CM28" s="645"/>
      <c r="CN28" s="645"/>
      <c r="CO28" s="645"/>
      <c r="CP28" s="645"/>
      <c r="CQ28" s="646"/>
      <c r="CR28" s="629">
        <v>3913349</v>
      </c>
      <c r="CS28" s="630"/>
      <c r="CT28" s="630"/>
      <c r="CU28" s="630"/>
      <c r="CV28" s="630"/>
      <c r="CW28" s="630"/>
      <c r="CX28" s="630"/>
      <c r="CY28" s="631"/>
      <c r="CZ28" s="634">
        <v>7.4</v>
      </c>
      <c r="DA28" s="665"/>
      <c r="DB28" s="665"/>
      <c r="DC28" s="671"/>
      <c r="DD28" s="638">
        <v>3913349</v>
      </c>
      <c r="DE28" s="630"/>
      <c r="DF28" s="630"/>
      <c r="DG28" s="630"/>
      <c r="DH28" s="630"/>
      <c r="DI28" s="630"/>
      <c r="DJ28" s="630"/>
      <c r="DK28" s="631"/>
      <c r="DL28" s="638">
        <v>3913349</v>
      </c>
      <c r="DM28" s="630"/>
      <c r="DN28" s="630"/>
      <c r="DO28" s="630"/>
      <c r="DP28" s="630"/>
      <c r="DQ28" s="630"/>
      <c r="DR28" s="630"/>
      <c r="DS28" s="630"/>
      <c r="DT28" s="630"/>
      <c r="DU28" s="630"/>
      <c r="DV28" s="631"/>
      <c r="DW28" s="634">
        <v>14.7</v>
      </c>
      <c r="DX28" s="665"/>
      <c r="DY28" s="665"/>
      <c r="DZ28" s="665"/>
      <c r="EA28" s="665"/>
      <c r="EB28" s="665"/>
      <c r="EC28" s="666"/>
    </row>
    <row r="29" spans="2:133" ht="11.25" customHeight="1" x14ac:dyDescent="0.15">
      <c r="B29" s="626" t="s">
        <v>299</v>
      </c>
      <c r="C29" s="627"/>
      <c r="D29" s="627"/>
      <c r="E29" s="627"/>
      <c r="F29" s="627"/>
      <c r="G29" s="627"/>
      <c r="H29" s="627"/>
      <c r="I29" s="627"/>
      <c r="J29" s="627"/>
      <c r="K29" s="627"/>
      <c r="L29" s="627"/>
      <c r="M29" s="627"/>
      <c r="N29" s="627"/>
      <c r="O29" s="627"/>
      <c r="P29" s="627"/>
      <c r="Q29" s="628"/>
      <c r="R29" s="629">
        <v>73197</v>
      </c>
      <c r="S29" s="630"/>
      <c r="T29" s="630"/>
      <c r="U29" s="630"/>
      <c r="V29" s="630"/>
      <c r="W29" s="630"/>
      <c r="X29" s="630"/>
      <c r="Y29" s="631"/>
      <c r="Z29" s="632">
        <v>0.1</v>
      </c>
      <c r="AA29" s="632"/>
      <c r="AB29" s="632"/>
      <c r="AC29" s="632"/>
      <c r="AD29" s="633">
        <v>1787</v>
      </c>
      <c r="AE29" s="633"/>
      <c r="AF29" s="633"/>
      <c r="AG29" s="633"/>
      <c r="AH29" s="633"/>
      <c r="AI29" s="633"/>
      <c r="AJ29" s="633"/>
      <c r="AK29" s="633"/>
      <c r="AL29" s="634">
        <v>0</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300</v>
      </c>
      <c r="CE29" s="679"/>
      <c r="CF29" s="644" t="s">
        <v>70</v>
      </c>
      <c r="CG29" s="645"/>
      <c r="CH29" s="645"/>
      <c r="CI29" s="645"/>
      <c r="CJ29" s="645"/>
      <c r="CK29" s="645"/>
      <c r="CL29" s="645"/>
      <c r="CM29" s="645"/>
      <c r="CN29" s="645"/>
      <c r="CO29" s="645"/>
      <c r="CP29" s="645"/>
      <c r="CQ29" s="646"/>
      <c r="CR29" s="629">
        <v>3913349</v>
      </c>
      <c r="CS29" s="663"/>
      <c r="CT29" s="663"/>
      <c r="CU29" s="663"/>
      <c r="CV29" s="663"/>
      <c r="CW29" s="663"/>
      <c r="CX29" s="663"/>
      <c r="CY29" s="664"/>
      <c r="CZ29" s="634">
        <v>7.4</v>
      </c>
      <c r="DA29" s="665"/>
      <c r="DB29" s="665"/>
      <c r="DC29" s="671"/>
      <c r="DD29" s="638">
        <v>3913349</v>
      </c>
      <c r="DE29" s="663"/>
      <c r="DF29" s="663"/>
      <c r="DG29" s="663"/>
      <c r="DH29" s="663"/>
      <c r="DI29" s="663"/>
      <c r="DJ29" s="663"/>
      <c r="DK29" s="664"/>
      <c r="DL29" s="638">
        <v>3913349</v>
      </c>
      <c r="DM29" s="663"/>
      <c r="DN29" s="663"/>
      <c r="DO29" s="663"/>
      <c r="DP29" s="663"/>
      <c r="DQ29" s="663"/>
      <c r="DR29" s="663"/>
      <c r="DS29" s="663"/>
      <c r="DT29" s="663"/>
      <c r="DU29" s="663"/>
      <c r="DV29" s="664"/>
      <c r="DW29" s="634">
        <v>14.7</v>
      </c>
      <c r="DX29" s="665"/>
      <c r="DY29" s="665"/>
      <c r="DZ29" s="665"/>
      <c r="EA29" s="665"/>
      <c r="EB29" s="665"/>
      <c r="EC29" s="666"/>
    </row>
    <row r="30" spans="2:133" ht="11.25" customHeight="1" x14ac:dyDescent="0.15">
      <c r="B30" s="626" t="s">
        <v>301</v>
      </c>
      <c r="C30" s="627"/>
      <c r="D30" s="627"/>
      <c r="E30" s="627"/>
      <c r="F30" s="627"/>
      <c r="G30" s="627"/>
      <c r="H30" s="627"/>
      <c r="I30" s="627"/>
      <c r="J30" s="627"/>
      <c r="K30" s="627"/>
      <c r="L30" s="627"/>
      <c r="M30" s="627"/>
      <c r="N30" s="627"/>
      <c r="O30" s="627"/>
      <c r="P30" s="627"/>
      <c r="Q30" s="628"/>
      <c r="R30" s="629">
        <v>303093</v>
      </c>
      <c r="S30" s="630"/>
      <c r="T30" s="630"/>
      <c r="U30" s="630"/>
      <c r="V30" s="630"/>
      <c r="W30" s="630"/>
      <c r="X30" s="630"/>
      <c r="Y30" s="631"/>
      <c r="Z30" s="632">
        <v>0.6</v>
      </c>
      <c r="AA30" s="632"/>
      <c r="AB30" s="632"/>
      <c r="AC30" s="632"/>
      <c r="AD30" s="633">
        <v>72738</v>
      </c>
      <c r="AE30" s="633"/>
      <c r="AF30" s="633"/>
      <c r="AG30" s="633"/>
      <c r="AH30" s="633"/>
      <c r="AI30" s="633"/>
      <c r="AJ30" s="633"/>
      <c r="AK30" s="633"/>
      <c r="AL30" s="634">
        <v>0.3</v>
      </c>
      <c r="AM30" s="635"/>
      <c r="AN30" s="635"/>
      <c r="AO30" s="636"/>
      <c r="AP30" s="608" t="s">
        <v>219</v>
      </c>
      <c r="AQ30" s="609"/>
      <c r="AR30" s="609"/>
      <c r="AS30" s="609"/>
      <c r="AT30" s="609"/>
      <c r="AU30" s="609"/>
      <c r="AV30" s="609"/>
      <c r="AW30" s="609"/>
      <c r="AX30" s="609"/>
      <c r="AY30" s="609"/>
      <c r="AZ30" s="609"/>
      <c r="BA30" s="609"/>
      <c r="BB30" s="609"/>
      <c r="BC30" s="609"/>
      <c r="BD30" s="609"/>
      <c r="BE30" s="609"/>
      <c r="BF30" s="610"/>
      <c r="BG30" s="608" t="s">
        <v>302</v>
      </c>
      <c r="BH30" s="676"/>
      <c r="BI30" s="676"/>
      <c r="BJ30" s="676"/>
      <c r="BK30" s="676"/>
      <c r="BL30" s="676"/>
      <c r="BM30" s="676"/>
      <c r="BN30" s="676"/>
      <c r="BO30" s="676"/>
      <c r="BP30" s="676"/>
      <c r="BQ30" s="677"/>
      <c r="BR30" s="608" t="s">
        <v>303</v>
      </c>
      <c r="BS30" s="676"/>
      <c r="BT30" s="676"/>
      <c r="BU30" s="676"/>
      <c r="BV30" s="676"/>
      <c r="BW30" s="676"/>
      <c r="BX30" s="676"/>
      <c r="BY30" s="676"/>
      <c r="BZ30" s="676"/>
      <c r="CA30" s="676"/>
      <c r="CB30" s="677"/>
      <c r="CD30" s="680"/>
      <c r="CE30" s="681"/>
      <c r="CF30" s="644" t="s">
        <v>304</v>
      </c>
      <c r="CG30" s="645"/>
      <c r="CH30" s="645"/>
      <c r="CI30" s="645"/>
      <c r="CJ30" s="645"/>
      <c r="CK30" s="645"/>
      <c r="CL30" s="645"/>
      <c r="CM30" s="645"/>
      <c r="CN30" s="645"/>
      <c r="CO30" s="645"/>
      <c r="CP30" s="645"/>
      <c r="CQ30" s="646"/>
      <c r="CR30" s="629">
        <v>3750020</v>
      </c>
      <c r="CS30" s="630"/>
      <c r="CT30" s="630"/>
      <c r="CU30" s="630"/>
      <c r="CV30" s="630"/>
      <c r="CW30" s="630"/>
      <c r="CX30" s="630"/>
      <c r="CY30" s="631"/>
      <c r="CZ30" s="634">
        <v>7.1</v>
      </c>
      <c r="DA30" s="665"/>
      <c r="DB30" s="665"/>
      <c r="DC30" s="671"/>
      <c r="DD30" s="638">
        <v>3750020</v>
      </c>
      <c r="DE30" s="630"/>
      <c r="DF30" s="630"/>
      <c r="DG30" s="630"/>
      <c r="DH30" s="630"/>
      <c r="DI30" s="630"/>
      <c r="DJ30" s="630"/>
      <c r="DK30" s="631"/>
      <c r="DL30" s="638">
        <v>3750020</v>
      </c>
      <c r="DM30" s="630"/>
      <c r="DN30" s="630"/>
      <c r="DO30" s="630"/>
      <c r="DP30" s="630"/>
      <c r="DQ30" s="630"/>
      <c r="DR30" s="630"/>
      <c r="DS30" s="630"/>
      <c r="DT30" s="630"/>
      <c r="DU30" s="630"/>
      <c r="DV30" s="631"/>
      <c r="DW30" s="634">
        <v>14.1</v>
      </c>
      <c r="DX30" s="665"/>
      <c r="DY30" s="665"/>
      <c r="DZ30" s="665"/>
      <c r="EA30" s="665"/>
      <c r="EB30" s="665"/>
      <c r="EC30" s="666"/>
    </row>
    <row r="31" spans="2:133" ht="11.25" customHeight="1" x14ac:dyDescent="0.15">
      <c r="B31" s="626" t="s">
        <v>305</v>
      </c>
      <c r="C31" s="627"/>
      <c r="D31" s="627"/>
      <c r="E31" s="627"/>
      <c r="F31" s="627"/>
      <c r="G31" s="627"/>
      <c r="H31" s="627"/>
      <c r="I31" s="627"/>
      <c r="J31" s="627"/>
      <c r="K31" s="627"/>
      <c r="L31" s="627"/>
      <c r="M31" s="627"/>
      <c r="N31" s="627"/>
      <c r="O31" s="627"/>
      <c r="P31" s="627"/>
      <c r="Q31" s="628"/>
      <c r="R31" s="629">
        <v>385507</v>
      </c>
      <c r="S31" s="630"/>
      <c r="T31" s="630"/>
      <c r="U31" s="630"/>
      <c r="V31" s="630"/>
      <c r="W31" s="630"/>
      <c r="X31" s="630"/>
      <c r="Y31" s="631"/>
      <c r="Z31" s="632">
        <v>0.7</v>
      </c>
      <c r="AA31" s="632"/>
      <c r="AB31" s="632"/>
      <c r="AC31" s="632"/>
      <c r="AD31" s="633" t="s">
        <v>126</v>
      </c>
      <c r="AE31" s="633"/>
      <c r="AF31" s="633"/>
      <c r="AG31" s="633"/>
      <c r="AH31" s="633"/>
      <c r="AI31" s="633"/>
      <c r="AJ31" s="633"/>
      <c r="AK31" s="633"/>
      <c r="AL31" s="634" t="s">
        <v>126</v>
      </c>
      <c r="AM31" s="635"/>
      <c r="AN31" s="635"/>
      <c r="AO31" s="636"/>
      <c r="AP31" s="689" t="s">
        <v>306</v>
      </c>
      <c r="AQ31" s="690"/>
      <c r="AR31" s="690"/>
      <c r="AS31" s="690"/>
      <c r="AT31" s="695" t="s">
        <v>307</v>
      </c>
      <c r="AU31" s="366"/>
      <c r="AV31" s="366"/>
      <c r="AW31" s="366"/>
      <c r="AX31" s="615" t="s">
        <v>186</v>
      </c>
      <c r="AY31" s="616"/>
      <c r="AZ31" s="616"/>
      <c r="BA31" s="616"/>
      <c r="BB31" s="616"/>
      <c r="BC31" s="616"/>
      <c r="BD31" s="616"/>
      <c r="BE31" s="616"/>
      <c r="BF31" s="617"/>
      <c r="BG31" s="688">
        <v>99.5</v>
      </c>
      <c r="BH31" s="684"/>
      <c r="BI31" s="684"/>
      <c r="BJ31" s="684"/>
      <c r="BK31" s="684"/>
      <c r="BL31" s="684"/>
      <c r="BM31" s="624">
        <v>99.1</v>
      </c>
      <c r="BN31" s="684"/>
      <c r="BO31" s="684"/>
      <c r="BP31" s="684"/>
      <c r="BQ31" s="685"/>
      <c r="BR31" s="688">
        <v>97.8</v>
      </c>
      <c r="BS31" s="684"/>
      <c r="BT31" s="684"/>
      <c r="BU31" s="684"/>
      <c r="BV31" s="684"/>
      <c r="BW31" s="684"/>
      <c r="BX31" s="624">
        <v>97.3</v>
      </c>
      <c r="BY31" s="684"/>
      <c r="BZ31" s="684"/>
      <c r="CA31" s="684"/>
      <c r="CB31" s="685"/>
      <c r="CD31" s="680"/>
      <c r="CE31" s="681"/>
      <c r="CF31" s="644" t="s">
        <v>308</v>
      </c>
      <c r="CG31" s="645"/>
      <c r="CH31" s="645"/>
      <c r="CI31" s="645"/>
      <c r="CJ31" s="645"/>
      <c r="CK31" s="645"/>
      <c r="CL31" s="645"/>
      <c r="CM31" s="645"/>
      <c r="CN31" s="645"/>
      <c r="CO31" s="645"/>
      <c r="CP31" s="645"/>
      <c r="CQ31" s="646"/>
      <c r="CR31" s="629">
        <v>163329</v>
      </c>
      <c r="CS31" s="663"/>
      <c r="CT31" s="663"/>
      <c r="CU31" s="663"/>
      <c r="CV31" s="663"/>
      <c r="CW31" s="663"/>
      <c r="CX31" s="663"/>
      <c r="CY31" s="664"/>
      <c r="CZ31" s="634">
        <v>0.3</v>
      </c>
      <c r="DA31" s="665"/>
      <c r="DB31" s="665"/>
      <c r="DC31" s="671"/>
      <c r="DD31" s="638">
        <v>163329</v>
      </c>
      <c r="DE31" s="663"/>
      <c r="DF31" s="663"/>
      <c r="DG31" s="663"/>
      <c r="DH31" s="663"/>
      <c r="DI31" s="663"/>
      <c r="DJ31" s="663"/>
      <c r="DK31" s="664"/>
      <c r="DL31" s="638">
        <v>163329</v>
      </c>
      <c r="DM31" s="663"/>
      <c r="DN31" s="663"/>
      <c r="DO31" s="663"/>
      <c r="DP31" s="663"/>
      <c r="DQ31" s="663"/>
      <c r="DR31" s="663"/>
      <c r="DS31" s="663"/>
      <c r="DT31" s="663"/>
      <c r="DU31" s="663"/>
      <c r="DV31" s="664"/>
      <c r="DW31" s="634">
        <v>0.6</v>
      </c>
      <c r="DX31" s="665"/>
      <c r="DY31" s="665"/>
      <c r="DZ31" s="665"/>
      <c r="EA31" s="665"/>
      <c r="EB31" s="665"/>
      <c r="EC31" s="666"/>
    </row>
    <row r="32" spans="2:133" ht="11.25" customHeight="1" x14ac:dyDescent="0.15">
      <c r="B32" s="626" t="s">
        <v>309</v>
      </c>
      <c r="C32" s="627"/>
      <c r="D32" s="627"/>
      <c r="E32" s="627"/>
      <c r="F32" s="627"/>
      <c r="G32" s="627"/>
      <c r="H32" s="627"/>
      <c r="I32" s="627"/>
      <c r="J32" s="627"/>
      <c r="K32" s="627"/>
      <c r="L32" s="627"/>
      <c r="M32" s="627"/>
      <c r="N32" s="627"/>
      <c r="O32" s="627"/>
      <c r="P32" s="627"/>
      <c r="Q32" s="628"/>
      <c r="R32" s="629">
        <v>13914218</v>
      </c>
      <c r="S32" s="630"/>
      <c r="T32" s="630"/>
      <c r="U32" s="630"/>
      <c r="V32" s="630"/>
      <c r="W32" s="630"/>
      <c r="X32" s="630"/>
      <c r="Y32" s="631"/>
      <c r="Z32" s="632">
        <v>25.8</v>
      </c>
      <c r="AA32" s="632"/>
      <c r="AB32" s="632"/>
      <c r="AC32" s="632"/>
      <c r="AD32" s="633" t="s">
        <v>126</v>
      </c>
      <c r="AE32" s="633"/>
      <c r="AF32" s="633"/>
      <c r="AG32" s="633"/>
      <c r="AH32" s="633"/>
      <c r="AI32" s="633"/>
      <c r="AJ32" s="633"/>
      <c r="AK32" s="633"/>
      <c r="AL32" s="634" t="s">
        <v>126</v>
      </c>
      <c r="AM32" s="635"/>
      <c r="AN32" s="635"/>
      <c r="AO32" s="636"/>
      <c r="AP32" s="691"/>
      <c r="AQ32" s="692"/>
      <c r="AR32" s="692"/>
      <c r="AS32" s="692"/>
      <c r="AT32" s="696"/>
      <c r="AU32" s="362" t="s">
        <v>310</v>
      </c>
      <c r="AV32" s="362"/>
      <c r="AW32" s="362"/>
      <c r="AX32" s="626" t="s">
        <v>311</v>
      </c>
      <c r="AY32" s="627"/>
      <c r="AZ32" s="627"/>
      <c r="BA32" s="627"/>
      <c r="BB32" s="627"/>
      <c r="BC32" s="627"/>
      <c r="BD32" s="627"/>
      <c r="BE32" s="627"/>
      <c r="BF32" s="628"/>
      <c r="BG32" s="698">
        <v>99.3</v>
      </c>
      <c r="BH32" s="663"/>
      <c r="BI32" s="663"/>
      <c r="BJ32" s="663"/>
      <c r="BK32" s="663"/>
      <c r="BL32" s="663"/>
      <c r="BM32" s="635">
        <v>98.5</v>
      </c>
      <c r="BN32" s="686"/>
      <c r="BO32" s="686"/>
      <c r="BP32" s="686"/>
      <c r="BQ32" s="687"/>
      <c r="BR32" s="698">
        <v>98.7</v>
      </c>
      <c r="BS32" s="663"/>
      <c r="BT32" s="663"/>
      <c r="BU32" s="663"/>
      <c r="BV32" s="663"/>
      <c r="BW32" s="663"/>
      <c r="BX32" s="635">
        <v>98</v>
      </c>
      <c r="BY32" s="686"/>
      <c r="BZ32" s="686"/>
      <c r="CA32" s="686"/>
      <c r="CB32" s="687"/>
      <c r="CD32" s="682"/>
      <c r="CE32" s="683"/>
      <c r="CF32" s="644" t="s">
        <v>312</v>
      </c>
      <c r="CG32" s="645"/>
      <c r="CH32" s="645"/>
      <c r="CI32" s="645"/>
      <c r="CJ32" s="645"/>
      <c r="CK32" s="645"/>
      <c r="CL32" s="645"/>
      <c r="CM32" s="645"/>
      <c r="CN32" s="645"/>
      <c r="CO32" s="645"/>
      <c r="CP32" s="645"/>
      <c r="CQ32" s="646"/>
      <c r="CR32" s="629" t="s">
        <v>126</v>
      </c>
      <c r="CS32" s="630"/>
      <c r="CT32" s="630"/>
      <c r="CU32" s="630"/>
      <c r="CV32" s="630"/>
      <c r="CW32" s="630"/>
      <c r="CX32" s="630"/>
      <c r="CY32" s="631"/>
      <c r="CZ32" s="634" t="s">
        <v>126</v>
      </c>
      <c r="DA32" s="665"/>
      <c r="DB32" s="665"/>
      <c r="DC32" s="671"/>
      <c r="DD32" s="638" t="s">
        <v>126</v>
      </c>
      <c r="DE32" s="630"/>
      <c r="DF32" s="630"/>
      <c r="DG32" s="630"/>
      <c r="DH32" s="630"/>
      <c r="DI32" s="630"/>
      <c r="DJ32" s="630"/>
      <c r="DK32" s="631"/>
      <c r="DL32" s="638" t="s">
        <v>126</v>
      </c>
      <c r="DM32" s="630"/>
      <c r="DN32" s="630"/>
      <c r="DO32" s="630"/>
      <c r="DP32" s="630"/>
      <c r="DQ32" s="630"/>
      <c r="DR32" s="630"/>
      <c r="DS32" s="630"/>
      <c r="DT32" s="630"/>
      <c r="DU32" s="630"/>
      <c r="DV32" s="631"/>
      <c r="DW32" s="634" t="s">
        <v>126</v>
      </c>
      <c r="DX32" s="665"/>
      <c r="DY32" s="665"/>
      <c r="DZ32" s="665"/>
      <c r="EA32" s="665"/>
      <c r="EB32" s="665"/>
      <c r="EC32" s="666"/>
    </row>
    <row r="33" spans="2:133" ht="11.25" customHeight="1" x14ac:dyDescent="0.15">
      <c r="B33" s="667" t="s">
        <v>313</v>
      </c>
      <c r="C33" s="668"/>
      <c r="D33" s="668"/>
      <c r="E33" s="668"/>
      <c r="F33" s="668"/>
      <c r="G33" s="668"/>
      <c r="H33" s="668"/>
      <c r="I33" s="668"/>
      <c r="J33" s="668"/>
      <c r="K33" s="668"/>
      <c r="L33" s="668"/>
      <c r="M33" s="668"/>
      <c r="N33" s="668"/>
      <c r="O33" s="668"/>
      <c r="P33" s="668"/>
      <c r="Q33" s="669"/>
      <c r="R33" s="629" t="s">
        <v>126</v>
      </c>
      <c r="S33" s="630"/>
      <c r="T33" s="630"/>
      <c r="U33" s="630"/>
      <c r="V33" s="630"/>
      <c r="W33" s="630"/>
      <c r="X33" s="630"/>
      <c r="Y33" s="631"/>
      <c r="Z33" s="632" t="s">
        <v>126</v>
      </c>
      <c r="AA33" s="632"/>
      <c r="AB33" s="632"/>
      <c r="AC33" s="632"/>
      <c r="AD33" s="633" t="s">
        <v>126</v>
      </c>
      <c r="AE33" s="633"/>
      <c r="AF33" s="633"/>
      <c r="AG33" s="633"/>
      <c r="AH33" s="633"/>
      <c r="AI33" s="633"/>
      <c r="AJ33" s="633"/>
      <c r="AK33" s="633"/>
      <c r="AL33" s="634" t="s">
        <v>126</v>
      </c>
      <c r="AM33" s="635"/>
      <c r="AN33" s="635"/>
      <c r="AO33" s="636"/>
      <c r="AP33" s="693"/>
      <c r="AQ33" s="694"/>
      <c r="AR33" s="694"/>
      <c r="AS33" s="694"/>
      <c r="AT33" s="697"/>
      <c r="AU33" s="360"/>
      <c r="AV33" s="360"/>
      <c r="AW33" s="360"/>
      <c r="AX33" s="673" t="s">
        <v>314</v>
      </c>
      <c r="AY33" s="674"/>
      <c r="AZ33" s="674"/>
      <c r="BA33" s="674"/>
      <c r="BB33" s="674"/>
      <c r="BC33" s="674"/>
      <c r="BD33" s="674"/>
      <c r="BE33" s="674"/>
      <c r="BF33" s="675"/>
      <c r="BG33" s="699">
        <v>99.7</v>
      </c>
      <c r="BH33" s="700"/>
      <c r="BI33" s="700"/>
      <c r="BJ33" s="700"/>
      <c r="BK33" s="700"/>
      <c r="BL33" s="700"/>
      <c r="BM33" s="701">
        <v>99.4</v>
      </c>
      <c r="BN33" s="700"/>
      <c r="BO33" s="700"/>
      <c r="BP33" s="700"/>
      <c r="BQ33" s="702"/>
      <c r="BR33" s="699">
        <v>96.9</v>
      </c>
      <c r="BS33" s="700"/>
      <c r="BT33" s="700"/>
      <c r="BU33" s="700"/>
      <c r="BV33" s="700"/>
      <c r="BW33" s="700"/>
      <c r="BX33" s="701">
        <v>96.5</v>
      </c>
      <c r="BY33" s="700"/>
      <c r="BZ33" s="700"/>
      <c r="CA33" s="700"/>
      <c r="CB33" s="702"/>
      <c r="CD33" s="644" t="s">
        <v>315</v>
      </c>
      <c r="CE33" s="645"/>
      <c r="CF33" s="645"/>
      <c r="CG33" s="645"/>
      <c r="CH33" s="645"/>
      <c r="CI33" s="645"/>
      <c r="CJ33" s="645"/>
      <c r="CK33" s="645"/>
      <c r="CL33" s="645"/>
      <c r="CM33" s="645"/>
      <c r="CN33" s="645"/>
      <c r="CO33" s="645"/>
      <c r="CP33" s="645"/>
      <c r="CQ33" s="646"/>
      <c r="CR33" s="629">
        <v>23270830</v>
      </c>
      <c r="CS33" s="663"/>
      <c r="CT33" s="663"/>
      <c r="CU33" s="663"/>
      <c r="CV33" s="663"/>
      <c r="CW33" s="663"/>
      <c r="CX33" s="663"/>
      <c r="CY33" s="664"/>
      <c r="CZ33" s="634">
        <v>44.3</v>
      </c>
      <c r="DA33" s="665"/>
      <c r="DB33" s="665"/>
      <c r="DC33" s="671"/>
      <c r="DD33" s="638">
        <v>18849917</v>
      </c>
      <c r="DE33" s="663"/>
      <c r="DF33" s="663"/>
      <c r="DG33" s="663"/>
      <c r="DH33" s="663"/>
      <c r="DI33" s="663"/>
      <c r="DJ33" s="663"/>
      <c r="DK33" s="664"/>
      <c r="DL33" s="638">
        <v>13467729</v>
      </c>
      <c r="DM33" s="663"/>
      <c r="DN33" s="663"/>
      <c r="DO33" s="663"/>
      <c r="DP33" s="663"/>
      <c r="DQ33" s="663"/>
      <c r="DR33" s="663"/>
      <c r="DS33" s="663"/>
      <c r="DT33" s="663"/>
      <c r="DU33" s="663"/>
      <c r="DV33" s="664"/>
      <c r="DW33" s="634">
        <v>50.8</v>
      </c>
      <c r="DX33" s="665"/>
      <c r="DY33" s="665"/>
      <c r="DZ33" s="665"/>
      <c r="EA33" s="665"/>
      <c r="EB33" s="665"/>
      <c r="EC33" s="666"/>
    </row>
    <row r="34" spans="2:133" ht="11.25" customHeight="1" x14ac:dyDescent="0.15">
      <c r="B34" s="626" t="s">
        <v>316</v>
      </c>
      <c r="C34" s="627"/>
      <c r="D34" s="627"/>
      <c r="E34" s="627"/>
      <c r="F34" s="627"/>
      <c r="G34" s="627"/>
      <c r="H34" s="627"/>
      <c r="I34" s="627"/>
      <c r="J34" s="627"/>
      <c r="K34" s="627"/>
      <c r="L34" s="627"/>
      <c r="M34" s="627"/>
      <c r="N34" s="627"/>
      <c r="O34" s="627"/>
      <c r="P34" s="627"/>
      <c r="Q34" s="628"/>
      <c r="R34" s="629">
        <v>3780773</v>
      </c>
      <c r="S34" s="630"/>
      <c r="T34" s="630"/>
      <c r="U34" s="630"/>
      <c r="V34" s="630"/>
      <c r="W34" s="630"/>
      <c r="X34" s="630"/>
      <c r="Y34" s="631"/>
      <c r="Z34" s="632">
        <v>7</v>
      </c>
      <c r="AA34" s="632"/>
      <c r="AB34" s="632"/>
      <c r="AC34" s="632"/>
      <c r="AD34" s="633" t="s">
        <v>126</v>
      </c>
      <c r="AE34" s="633"/>
      <c r="AF34" s="633"/>
      <c r="AG34" s="633"/>
      <c r="AH34" s="633"/>
      <c r="AI34" s="633"/>
      <c r="AJ34" s="633"/>
      <c r="AK34" s="633"/>
      <c r="AL34" s="634" t="s">
        <v>126</v>
      </c>
      <c r="AM34" s="635"/>
      <c r="AN34" s="635"/>
      <c r="AO34" s="636"/>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317</v>
      </c>
      <c r="CE34" s="645"/>
      <c r="CF34" s="645"/>
      <c r="CG34" s="645"/>
      <c r="CH34" s="645"/>
      <c r="CI34" s="645"/>
      <c r="CJ34" s="645"/>
      <c r="CK34" s="645"/>
      <c r="CL34" s="645"/>
      <c r="CM34" s="645"/>
      <c r="CN34" s="645"/>
      <c r="CO34" s="645"/>
      <c r="CP34" s="645"/>
      <c r="CQ34" s="646"/>
      <c r="CR34" s="629">
        <v>8651746</v>
      </c>
      <c r="CS34" s="630"/>
      <c r="CT34" s="630"/>
      <c r="CU34" s="630"/>
      <c r="CV34" s="630"/>
      <c r="CW34" s="630"/>
      <c r="CX34" s="630"/>
      <c r="CY34" s="631"/>
      <c r="CZ34" s="634">
        <v>16.5</v>
      </c>
      <c r="DA34" s="665"/>
      <c r="DB34" s="665"/>
      <c r="DC34" s="671"/>
      <c r="DD34" s="638">
        <v>6155923</v>
      </c>
      <c r="DE34" s="630"/>
      <c r="DF34" s="630"/>
      <c r="DG34" s="630"/>
      <c r="DH34" s="630"/>
      <c r="DI34" s="630"/>
      <c r="DJ34" s="630"/>
      <c r="DK34" s="631"/>
      <c r="DL34" s="638">
        <v>4740185</v>
      </c>
      <c r="DM34" s="630"/>
      <c r="DN34" s="630"/>
      <c r="DO34" s="630"/>
      <c r="DP34" s="630"/>
      <c r="DQ34" s="630"/>
      <c r="DR34" s="630"/>
      <c r="DS34" s="630"/>
      <c r="DT34" s="630"/>
      <c r="DU34" s="630"/>
      <c r="DV34" s="631"/>
      <c r="DW34" s="634">
        <v>17.899999999999999</v>
      </c>
      <c r="DX34" s="665"/>
      <c r="DY34" s="665"/>
      <c r="DZ34" s="665"/>
      <c r="EA34" s="665"/>
      <c r="EB34" s="665"/>
      <c r="EC34" s="666"/>
    </row>
    <row r="35" spans="2:133" ht="11.25" customHeight="1" x14ac:dyDescent="0.15">
      <c r="B35" s="626" t="s">
        <v>318</v>
      </c>
      <c r="C35" s="627"/>
      <c r="D35" s="627"/>
      <c r="E35" s="627"/>
      <c r="F35" s="627"/>
      <c r="G35" s="627"/>
      <c r="H35" s="627"/>
      <c r="I35" s="627"/>
      <c r="J35" s="627"/>
      <c r="K35" s="627"/>
      <c r="L35" s="627"/>
      <c r="M35" s="627"/>
      <c r="N35" s="627"/>
      <c r="O35" s="627"/>
      <c r="P35" s="627"/>
      <c r="Q35" s="628"/>
      <c r="R35" s="629">
        <v>130612</v>
      </c>
      <c r="S35" s="630"/>
      <c r="T35" s="630"/>
      <c r="U35" s="630"/>
      <c r="V35" s="630"/>
      <c r="W35" s="630"/>
      <c r="X35" s="630"/>
      <c r="Y35" s="631"/>
      <c r="Z35" s="632">
        <v>0.2</v>
      </c>
      <c r="AA35" s="632"/>
      <c r="AB35" s="632"/>
      <c r="AC35" s="632"/>
      <c r="AD35" s="633">
        <v>29280</v>
      </c>
      <c r="AE35" s="633"/>
      <c r="AF35" s="633"/>
      <c r="AG35" s="633"/>
      <c r="AH35" s="633"/>
      <c r="AI35" s="633"/>
      <c r="AJ35" s="633"/>
      <c r="AK35" s="633"/>
      <c r="AL35" s="634">
        <v>0.1</v>
      </c>
      <c r="AM35" s="635"/>
      <c r="AN35" s="635"/>
      <c r="AO35" s="636"/>
      <c r="AP35" s="218"/>
      <c r="AQ35" s="608" t="s">
        <v>319</v>
      </c>
      <c r="AR35" s="609"/>
      <c r="AS35" s="609"/>
      <c r="AT35" s="609"/>
      <c r="AU35" s="609"/>
      <c r="AV35" s="609"/>
      <c r="AW35" s="609"/>
      <c r="AX35" s="609"/>
      <c r="AY35" s="609"/>
      <c r="AZ35" s="609"/>
      <c r="BA35" s="609"/>
      <c r="BB35" s="609"/>
      <c r="BC35" s="609"/>
      <c r="BD35" s="609"/>
      <c r="BE35" s="609"/>
      <c r="BF35" s="610"/>
      <c r="BG35" s="608" t="s">
        <v>320</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321</v>
      </c>
      <c r="CE35" s="645"/>
      <c r="CF35" s="645"/>
      <c r="CG35" s="645"/>
      <c r="CH35" s="645"/>
      <c r="CI35" s="645"/>
      <c r="CJ35" s="645"/>
      <c r="CK35" s="645"/>
      <c r="CL35" s="645"/>
      <c r="CM35" s="645"/>
      <c r="CN35" s="645"/>
      <c r="CO35" s="645"/>
      <c r="CP35" s="645"/>
      <c r="CQ35" s="646"/>
      <c r="CR35" s="629">
        <v>446315</v>
      </c>
      <c r="CS35" s="663"/>
      <c r="CT35" s="663"/>
      <c r="CU35" s="663"/>
      <c r="CV35" s="663"/>
      <c r="CW35" s="663"/>
      <c r="CX35" s="663"/>
      <c r="CY35" s="664"/>
      <c r="CZ35" s="634">
        <v>0.8</v>
      </c>
      <c r="DA35" s="665"/>
      <c r="DB35" s="665"/>
      <c r="DC35" s="671"/>
      <c r="DD35" s="638">
        <v>358728</v>
      </c>
      <c r="DE35" s="663"/>
      <c r="DF35" s="663"/>
      <c r="DG35" s="663"/>
      <c r="DH35" s="663"/>
      <c r="DI35" s="663"/>
      <c r="DJ35" s="663"/>
      <c r="DK35" s="664"/>
      <c r="DL35" s="638">
        <v>358583</v>
      </c>
      <c r="DM35" s="663"/>
      <c r="DN35" s="663"/>
      <c r="DO35" s="663"/>
      <c r="DP35" s="663"/>
      <c r="DQ35" s="663"/>
      <c r="DR35" s="663"/>
      <c r="DS35" s="663"/>
      <c r="DT35" s="663"/>
      <c r="DU35" s="663"/>
      <c r="DV35" s="664"/>
      <c r="DW35" s="634">
        <v>1.4</v>
      </c>
      <c r="DX35" s="665"/>
      <c r="DY35" s="665"/>
      <c r="DZ35" s="665"/>
      <c r="EA35" s="665"/>
      <c r="EB35" s="665"/>
      <c r="EC35" s="666"/>
    </row>
    <row r="36" spans="2:133" ht="11.25" customHeight="1" x14ac:dyDescent="0.15">
      <c r="B36" s="626" t="s">
        <v>322</v>
      </c>
      <c r="C36" s="627"/>
      <c r="D36" s="627"/>
      <c r="E36" s="627"/>
      <c r="F36" s="627"/>
      <c r="G36" s="627"/>
      <c r="H36" s="627"/>
      <c r="I36" s="627"/>
      <c r="J36" s="627"/>
      <c r="K36" s="627"/>
      <c r="L36" s="627"/>
      <c r="M36" s="627"/>
      <c r="N36" s="627"/>
      <c r="O36" s="627"/>
      <c r="P36" s="627"/>
      <c r="Q36" s="628"/>
      <c r="R36" s="629">
        <v>2389608</v>
      </c>
      <c r="S36" s="630"/>
      <c r="T36" s="630"/>
      <c r="U36" s="630"/>
      <c r="V36" s="630"/>
      <c r="W36" s="630"/>
      <c r="X36" s="630"/>
      <c r="Y36" s="631"/>
      <c r="Z36" s="632">
        <v>4.4000000000000004</v>
      </c>
      <c r="AA36" s="632"/>
      <c r="AB36" s="632"/>
      <c r="AC36" s="632"/>
      <c r="AD36" s="633" t="s">
        <v>126</v>
      </c>
      <c r="AE36" s="633"/>
      <c r="AF36" s="633"/>
      <c r="AG36" s="633"/>
      <c r="AH36" s="633"/>
      <c r="AI36" s="633"/>
      <c r="AJ36" s="633"/>
      <c r="AK36" s="633"/>
      <c r="AL36" s="634" t="s">
        <v>126</v>
      </c>
      <c r="AM36" s="635"/>
      <c r="AN36" s="635"/>
      <c r="AO36" s="636"/>
      <c r="AP36" s="218"/>
      <c r="AQ36" s="703" t="s">
        <v>323</v>
      </c>
      <c r="AR36" s="704"/>
      <c r="AS36" s="704"/>
      <c r="AT36" s="704"/>
      <c r="AU36" s="704"/>
      <c r="AV36" s="704"/>
      <c r="AW36" s="704"/>
      <c r="AX36" s="704"/>
      <c r="AY36" s="705"/>
      <c r="AZ36" s="618">
        <v>7115908</v>
      </c>
      <c r="BA36" s="619"/>
      <c r="BB36" s="619"/>
      <c r="BC36" s="619"/>
      <c r="BD36" s="619"/>
      <c r="BE36" s="619"/>
      <c r="BF36" s="706"/>
      <c r="BG36" s="640" t="s">
        <v>324</v>
      </c>
      <c r="BH36" s="641"/>
      <c r="BI36" s="641"/>
      <c r="BJ36" s="641"/>
      <c r="BK36" s="641"/>
      <c r="BL36" s="641"/>
      <c r="BM36" s="641"/>
      <c r="BN36" s="641"/>
      <c r="BO36" s="641"/>
      <c r="BP36" s="641"/>
      <c r="BQ36" s="641"/>
      <c r="BR36" s="641"/>
      <c r="BS36" s="641"/>
      <c r="BT36" s="641"/>
      <c r="BU36" s="642"/>
      <c r="BV36" s="618">
        <v>751639</v>
      </c>
      <c r="BW36" s="619"/>
      <c r="BX36" s="619"/>
      <c r="BY36" s="619"/>
      <c r="BZ36" s="619"/>
      <c r="CA36" s="619"/>
      <c r="CB36" s="706"/>
      <c r="CD36" s="644" t="s">
        <v>325</v>
      </c>
      <c r="CE36" s="645"/>
      <c r="CF36" s="645"/>
      <c r="CG36" s="645"/>
      <c r="CH36" s="645"/>
      <c r="CI36" s="645"/>
      <c r="CJ36" s="645"/>
      <c r="CK36" s="645"/>
      <c r="CL36" s="645"/>
      <c r="CM36" s="645"/>
      <c r="CN36" s="645"/>
      <c r="CO36" s="645"/>
      <c r="CP36" s="645"/>
      <c r="CQ36" s="646"/>
      <c r="CR36" s="629">
        <v>6010944</v>
      </c>
      <c r="CS36" s="630"/>
      <c r="CT36" s="630"/>
      <c r="CU36" s="630"/>
      <c r="CV36" s="630"/>
      <c r="CW36" s="630"/>
      <c r="CX36" s="630"/>
      <c r="CY36" s="631"/>
      <c r="CZ36" s="634">
        <v>11.4</v>
      </c>
      <c r="DA36" s="665"/>
      <c r="DB36" s="665"/>
      <c r="DC36" s="671"/>
      <c r="DD36" s="638">
        <v>5399124</v>
      </c>
      <c r="DE36" s="630"/>
      <c r="DF36" s="630"/>
      <c r="DG36" s="630"/>
      <c r="DH36" s="630"/>
      <c r="DI36" s="630"/>
      <c r="DJ36" s="630"/>
      <c r="DK36" s="631"/>
      <c r="DL36" s="638">
        <v>4168182</v>
      </c>
      <c r="DM36" s="630"/>
      <c r="DN36" s="630"/>
      <c r="DO36" s="630"/>
      <c r="DP36" s="630"/>
      <c r="DQ36" s="630"/>
      <c r="DR36" s="630"/>
      <c r="DS36" s="630"/>
      <c r="DT36" s="630"/>
      <c r="DU36" s="630"/>
      <c r="DV36" s="631"/>
      <c r="DW36" s="634">
        <v>15.7</v>
      </c>
      <c r="DX36" s="665"/>
      <c r="DY36" s="665"/>
      <c r="DZ36" s="665"/>
      <c r="EA36" s="665"/>
      <c r="EB36" s="665"/>
      <c r="EC36" s="666"/>
    </row>
    <row r="37" spans="2:133" ht="11.25" customHeight="1" x14ac:dyDescent="0.15">
      <c r="B37" s="626" t="s">
        <v>326</v>
      </c>
      <c r="C37" s="627"/>
      <c r="D37" s="627"/>
      <c r="E37" s="627"/>
      <c r="F37" s="627"/>
      <c r="G37" s="627"/>
      <c r="H37" s="627"/>
      <c r="I37" s="627"/>
      <c r="J37" s="627"/>
      <c r="K37" s="627"/>
      <c r="L37" s="627"/>
      <c r="M37" s="627"/>
      <c r="N37" s="627"/>
      <c r="O37" s="627"/>
      <c r="P37" s="627"/>
      <c r="Q37" s="628"/>
      <c r="R37" s="629">
        <v>1165753</v>
      </c>
      <c r="S37" s="630"/>
      <c r="T37" s="630"/>
      <c r="U37" s="630"/>
      <c r="V37" s="630"/>
      <c r="W37" s="630"/>
      <c r="X37" s="630"/>
      <c r="Y37" s="631"/>
      <c r="Z37" s="632">
        <v>2.2000000000000002</v>
      </c>
      <c r="AA37" s="632"/>
      <c r="AB37" s="632"/>
      <c r="AC37" s="632"/>
      <c r="AD37" s="633" t="s">
        <v>126</v>
      </c>
      <c r="AE37" s="633"/>
      <c r="AF37" s="633"/>
      <c r="AG37" s="633"/>
      <c r="AH37" s="633"/>
      <c r="AI37" s="633"/>
      <c r="AJ37" s="633"/>
      <c r="AK37" s="633"/>
      <c r="AL37" s="634" t="s">
        <v>126</v>
      </c>
      <c r="AM37" s="635"/>
      <c r="AN37" s="635"/>
      <c r="AO37" s="636"/>
      <c r="AQ37" s="707" t="s">
        <v>327</v>
      </c>
      <c r="AR37" s="708"/>
      <c r="AS37" s="708"/>
      <c r="AT37" s="708"/>
      <c r="AU37" s="708"/>
      <c r="AV37" s="708"/>
      <c r="AW37" s="708"/>
      <c r="AX37" s="708"/>
      <c r="AY37" s="709"/>
      <c r="AZ37" s="629">
        <v>2171617</v>
      </c>
      <c r="BA37" s="630"/>
      <c r="BB37" s="630"/>
      <c r="BC37" s="630"/>
      <c r="BD37" s="663"/>
      <c r="BE37" s="663"/>
      <c r="BF37" s="687"/>
      <c r="BG37" s="644" t="s">
        <v>328</v>
      </c>
      <c r="BH37" s="645"/>
      <c r="BI37" s="645"/>
      <c r="BJ37" s="645"/>
      <c r="BK37" s="645"/>
      <c r="BL37" s="645"/>
      <c r="BM37" s="645"/>
      <c r="BN37" s="645"/>
      <c r="BO37" s="645"/>
      <c r="BP37" s="645"/>
      <c r="BQ37" s="645"/>
      <c r="BR37" s="645"/>
      <c r="BS37" s="645"/>
      <c r="BT37" s="645"/>
      <c r="BU37" s="646"/>
      <c r="BV37" s="629">
        <v>563874</v>
      </c>
      <c r="BW37" s="630"/>
      <c r="BX37" s="630"/>
      <c r="BY37" s="630"/>
      <c r="BZ37" s="630"/>
      <c r="CA37" s="630"/>
      <c r="CB37" s="639"/>
      <c r="CD37" s="644" t="s">
        <v>329</v>
      </c>
      <c r="CE37" s="645"/>
      <c r="CF37" s="645"/>
      <c r="CG37" s="645"/>
      <c r="CH37" s="645"/>
      <c r="CI37" s="645"/>
      <c r="CJ37" s="645"/>
      <c r="CK37" s="645"/>
      <c r="CL37" s="645"/>
      <c r="CM37" s="645"/>
      <c r="CN37" s="645"/>
      <c r="CO37" s="645"/>
      <c r="CP37" s="645"/>
      <c r="CQ37" s="646"/>
      <c r="CR37" s="629">
        <v>1886801</v>
      </c>
      <c r="CS37" s="663"/>
      <c r="CT37" s="663"/>
      <c r="CU37" s="663"/>
      <c r="CV37" s="663"/>
      <c r="CW37" s="663"/>
      <c r="CX37" s="663"/>
      <c r="CY37" s="664"/>
      <c r="CZ37" s="634">
        <v>3.6</v>
      </c>
      <c r="DA37" s="665"/>
      <c r="DB37" s="665"/>
      <c r="DC37" s="671"/>
      <c r="DD37" s="638">
        <v>1885814</v>
      </c>
      <c r="DE37" s="663"/>
      <c r="DF37" s="663"/>
      <c r="DG37" s="663"/>
      <c r="DH37" s="663"/>
      <c r="DI37" s="663"/>
      <c r="DJ37" s="663"/>
      <c r="DK37" s="664"/>
      <c r="DL37" s="638">
        <v>1785192</v>
      </c>
      <c r="DM37" s="663"/>
      <c r="DN37" s="663"/>
      <c r="DO37" s="663"/>
      <c r="DP37" s="663"/>
      <c r="DQ37" s="663"/>
      <c r="DR37" s="663"/>
      <c r="DS37" s="663"/>
      <c r="DT37" s="663"/>
      <c r="DU37" s="663"/>
      <c r="DV37" s="664"/>
      <c r="DW37" s="634">
        <v>6.7</v>
      </c>
      <c r="DX37" s="665"/>
      <c r="DY37" s="665"/>
      <c r="DZ37" s="665"/>
      <c r="EA37" s="665"/>
      <c r="EB37" s="665"/>
      <c r="EC37" s="666"/>
    </row>
    <row r="38" spans="2:133" ht="11.25" customHeight="1" x14ac:dyDescent="0.15">
      <c r="B38" s="626" t="s">
        <v>330</v>
      </c>
      <c r="C38" s="627"/>
      <c r="D38" s="627"/>
      <c r="E38" s="627"/>
      <c r="F38" s="627"/>
      <c r="G38" s="627"/>
      <c r="H38" s="627"/>
      <c r="I38" s="627"/>
      <c r="J38" s="627"/>
      <c r="K38" s="627"/>
      <c r="L38" s="627"/>
      <c r="M38" s="627"/>
      <c r="N38" s="627"/>
      <c r="O38" s="627"/>
      <c r="P38" s="627"/>
      <c r="Q38" s="628"/>
      <c r="R38" s="629">
        <v>1210563</v>
      </c>
      <c r="S38" s="630"/>
      <c r="T38" s="630"/>
      <c r="U38" s="630"/>
      <c r="V38" s="630"/>
      <c r="W38" s="630"/>
      <c r="X38" s="630"/>
      <c r="Y38" s="631"/>
      <c r="Z38" s="632">
        <v>2.2000000000000002</v>
      </c>
      <c r="AA38" s="632"/>
      <c r="AB38" s="632"/>
      <c r="AC38" s="632"/>
      <c r="AD38" s="633" t="s">
        <v>126</v>
      </c>
      <c r="AE38" s="633"/>
      <c r="AF38" s="633"/>
      <c r="AG38" s="633"/>
      <c r="AH38" s="633"/>
      <c r="AI38" s="633"/>
      <c r="AJ38" s="633"/>
      <c r="AK38" s="633"/>
      <c r="AL38" s="634" t="s">
        <v>126</v>
      </c>
      <c r="AM38" s="635"/>
      <c r="AN38" s="635"/>
      <c r="AO38" s="636"/>
      <c r="AQ38" s="707" t="s">
        <v>331</v>
      </c>
      <c r="AR38" s="708"/>
      <c r="AS38" s="708"/>
      <c r="AT38" s="708"/>
      <c r="AU38" s="708"/>
      <c r="AV38" s="708"/>
      <c r="AW38" s="708"/>
      <c r="AX38" s="708"/>
      <c r="AY38" s="709"/>
      <c r="AZ38" s="629">
        <v>18865</v>
      </c>
      <c r="BA38" s="630"/>
      <c r="BB38" s="630"/>
      <c r="BC38" s="630"/>
      <c r="BD38" s="663"/>
      <c r="BE38" s="663"/>
      <c r="BF38" s="687"/>
      <c r="BG38" s="644" t="s">
        <v>332</v>
      </c>
      <c r="BH38" s="645"/>
      <c r="BI38" s="645"/>
      <c r="BJ38" s="645"/>
      <c r="BK38" s="645"/>
      <c r="BL38" s="645"/>
      <c r="BM38" s="645"/>
      <c r="BN38" s="645"/>
      <c r="BO38" s="645"/>
      <c r="BP38" s="645"/>
      <c r="BQ38" s="645"/>
      <c r="BR38" s="645"/>
      <c r="BS38" s="645"/>
      <c r="BT38" s="645"/>
      <c r="BU38" s="646"/>
      <c r="BV38" s="629">
        <v>17015</v>
      </c>
      <c r="BW38" s="630"/>
      <c r="BX38" s="630"/>
      <c r="BY38" s="630"/>
      <c r="BZ38" s="630"/>
      <c r="CA38" s="630"/>
      <c r="CB38" s="639"/>
      <c r="CD38" s="644" t="s">
        <v>333</v>
      </c>
      <c r="CE38" s="645"/>
      <c r="CF38" s="645"/>
      <c r="CG38" s="645"/>
      <c r="CH38" s="645"/>
      <c r="CI38" s="645"/>
      <c r="CJ38" s="645"/>
      <c r="CK38" s="645"/>
      <c r="CL38" s="645"/>
      <c r="CM38" s="645"/>
      <c r="CN38" s="645"/>
      <c r="CO38" s="645"/>
      <c r="CP38" s="645"/>
      <c r="CQ38" s="646"/>
      <c r="CR38" s="629">
        <v>4925426</v>
      </c>
      <c r="CS38" s="630"/>
      <c r="CT38" s="630"/>
      <c r="CU38" s="630"/>
      <c r="CV38" s="630"/>
      <c r="CW38" s="630"/>
      <c r="CX38" s="630"/>
      <c r="CY38" s="631"/>
      <c r="CZ38" s="634">
        <v>9.4</v>
      </c>
      <c r="DA38" s="665"/>
      <c r="DB38" s="665"/>
      <c r="DC38" s="671"/>
      <c r="DD38" s="638">
        <v>3749354</v>
      </c>
      <c r="DE38" s="630"/>
      <c r="DF38" s="630"/>
      <c r="DG38" s="630"/>
      <c r="DH38" s="630"/>
      <c r="DI38" s="630"/>
      <c r="DJ38" s="630"/>
      <c r="DK38" s="631"/>
      <c r="DL38" s="638">
        <v>3529043</v>
      </c>
      <c r="DM38" s="630"/>
      <c r="DN38" s="630"/>
      <c r="DO38" s="630"/>
      <c r="DP38" s="630"/>
      <c r="DQ38" s="630"/>
      <c r="DR38" s="630"/>
      <c r="DS38" s="630"/>
      <c r="DT38" s="630"/>
      <c r="DU38" s="630"/>
      <c r="DV38" s="631"/>
      <c r="DW38" s="634">
        <v>13.3</v>
      </c>
      <c r="DX38" s="665"/>
      <c r="DY38" s="665"/>
      <c r="DZ38" s="665"/>
      <c r="EA38" s="665"/>
      <c r="EB38" s="665"/>
      <c r="EC38" s="666"/>
    </row>
    <row r="39" spans="2:133" ht="11.25" customHeight="1" x14ac:dyDescent="0.15">
      <c r="B39" s="626" t="s">
        <v>334</v>
      </c>
      <c r="C39" s="627"/>
      <c r="D39" s="627"/>
      <c r="E39" s="627"/>
      <c r="F39" s="627"/>
      <c r="G39" s="627"/>
      <c r="H39" s="627"/>
      <c r="I39" s="627"/>
      <c r="J39" s="627"/>
      <c r="K39" s="627"/>
      <c r="L39" s="627"/>
      <c r="M39" s="627"/>
      <c r="N39" s="627"/>
      <c r="O39" s="627"/>
      <c r="P39" s="627"/>
      <c r="Q39" s="628"/>
      <c r="R39" s="629">
        <v>884297</v>
      </c>
      <c r="S39" s="630"/>
      <c r="T39" s="630"/>
      <c r="U39" s="630"/>
      <c r="V39" s="630"/>
      <c r="W39" s="630"/>
      <c r="X39" s="630"/>
      <c r="Y39" s="631"/>
      <c r="Z39" s="632">
        <v>1.6</v>
      </c>
      <c r="AA39" s="632"/>
      <c r="AB39" s="632"/>
      <c r="AC39" s="632"/>
      <c r="AD39" s="633">
        <v>50139</v>
      </c>
      <c r="AE39" s="633"/>
      <c r="AF39" s="633"/>
      <c r="AG39" s="633"/>
      <c r="AH39" s="633"/>
      <c r="AI39" s="633"/>
      <c r="AJ39" s="633"/>
      <c r="AK39" s="633"/>
      <c r="AL39" s="634">
        <v>0.2</v>
      </c>
      <c r="AM39" s="635"/>
      <c r="AN39" s="635"/>
      <c r="AO39" s="636"/>
      <c r="AQ39" s="707" t="s">
        <v>335</v>
      </c>
      <c r="AR39" s="708"/>
      <c r="AS39" s="708"/>
      <c r="AT39" s="708"/>
      <c r="AU39" s="708"/>
      <c r="AV39" s="708"/>
      <c r="AW39" s="708"/>
      <c r="AX39" s="708"/>
      <c r="AY39" s="709"/>
      <c r="AZ39" s="629" t="s">
        <v>126</v>
      </c>
      <c r="BA39" s="630"/>
      <c r="BB39" s="630"/>
      <c r="BC39" s="630"/>
      <c r="BD39" s="663"/>
      <c r="BE39" s="663"/>
      <c r="BF39" s="687"/>
      <c r="BG39" s="644" t="s">
        <v>336</v>
      </c>
      <c r="BH39" s="645"/>
      <c r="BI39" s="645"/>
      <c r="BJ39" s="645"/>
      <c r="BK39" s="645"/>
      <c r="BL39" s="645"/>
      <c r="BM39" s="645"/>
      <c r="BN39" s="645"/>
      <c r="BO39" s="645"/>
      <c r="BP39" s="645"/>
      <c r="BQ39" s="645"/>
      <c r="BR39" s="645"/>
      <c r="BS39" s="645"/>
      <c r="BT39" s="645"/>
      <c r="BU39" s="646"/>
      <c r="BV39" s="629">
        <v>25637</v>
      </c>
      <c r="BW39" s="630"/>
      <c r="BX39" s="630"/>
      <c r="BY39" s="630"/>
      <c r="BZ39" s="630"/>
      <c r="CA39" s="630"/>
      <c r="CB39" s="639"/>
      <c r="CD39" s="644" t="s">
        <v>337</v>
      </c>
      <c r="CE39" s="645"/>
      <c r="CF39" s="645"/>
      <c r="CG39" s="645"/>
      <c r="CH39" s="645"/>
      <c r="CI39" s="645"/>
      <c r="CJ39" s="645"/>
      <c r="CK39" s="645"/>
      <c r="CL39" s="645"/>
      <c r="CM39" s="645"/>
      <c r="CN39" s="645"/>
      <c r="CO39" s="645"/>
      <c r="CP39" s="645"/>
      <c r="CQ39" s="646"/>
      <c r="CR39" s="629">
        <v>2559562</v>
      </c>
      <c r="CS39" s="663"/>
      <c r="CT39" s="663"/>
      <c r="CU39" s="663"/>
      <c r="CV39" s="663"/>
      <c r="CW39" s="663"/>
      <c r="CX39" s="663"/>
      <c r="CY39" s="664"/>
      <c r="CZ39" s="634">
        <v>4.9000000000000004</v>
      </c>
      <c r="DA39" s="665"/>
      <c r="DB39" s="665"/>
      <c r="DC39" s="671"/>
      <c r="DD39" s="638">
        <v>2509951</v>
      </c>
      <c r="DE39" s="663"/>
      <c r="DF39" s="663"/>
      <c r="DG39" s="663"/>
      <c r="DH39" s="663"/>
      <c r="DI39" s="663"/>
      <c r="DJ39" s="663"/>
      <c r="DK39" s="664"/>
      <c r="DL39" s="638" t="s">
        <v>126</v>
      </c>
      <c r="DM39" s="663"/>
      <c r="DN39" s="663"/>
      <c r="DO39" s="663"/>
      <c r="DP39" s="663"/>
      <c r="DQ39" s="663"/>
      <c r="DR39" s="663"/>
      <c r="DS39" s="663"/>
      <c r="DT39" s="663"/>
      <c r="DU39" s="663"/>
      <c r="DV39" s="664"/>
      <c r="DW39" s="634" t="s">
        <v>126</v>
      </c>
      <c r="DX39" s="665"/>
      <c r="DY39" s="665"/>
      <c r="DZ39" s="665"/>
      <c r="EA39" s="665"/>
      <c r="EB39" s="665"/>
      <c r="EC39" s="666"/>
    </row>
    <row r="40" spans="2:133" ht="11.25" customHeight="1" x14ac:dyDescent="0.15">
      <c r="B40" s="626" t="s">
        <v>338</v>
      </c>
      <c r="C40" s="627"/>
      <c r="D40" s="627"/>
      <c r="E40" s="627"/>
      <c r="F40" s="627"/>
      <c r="G40" s="627"/>
      <c r="H40" s="627"/>
      <c r="I40" s="627"/>
      <c r="J40" s="627"/>
      <c r="K40" s="627"/>
      <c r="L40" s="627"/>
      <c r="M40" s="627"/>
      <c r="N40" s="627"/>
      <c r="O40" s="627"/>
      <c r="P40" s="627"/>
      <c r="Q40" s="628"/>
      <c r="R40" s="629">
        <v>2954735</v>
      </c>
      <c r="S40" s="630"/>
      <c r="T40" s="630"/>
      <c r="U40" s="630"/>
      <c r="V40" s="630"/>
      <c r="W40" s="630"/>
      <c r="X40" s="630"/>
      <c r="Y40" s="631"/>
      <c r="Z40" s="632">
        <v>5.5</v>
      </c>
      <c r="AA40" s="632"/>
      <c r="AB40" s="632"/>
      <c r="AC40" s="632"/>
      <c r="AD40" s="633" t="s">
        <v>126</v>
      </c>
      <c r="AE40" s="633"/>
      <c r="AF40" s="633"/>
      <c r="AG40" s="633"/>
      <c r="AH40" s="633"/>
      <c r="AI40" s="633"/>
      <c r="AJ40" s="633"/>
      <c r="AK40" s="633"/>
      <c r="AL40" s="634" t="s">
        <v>126</v>
      </c>
      <c r="AM40" s="635"/>
      <c r="AN40" s="635"/>
      <c r="AO40" s="636"/>
      <c r="AQ40" s="707" t="s">
        <v>339</v>
      </c>
      <c r="AR40" s="708"/>
      <c r="AS40" s="708"/>
      <c r="AT40" s="708"/>
      <c r="AU40" s="708"/>
      <c r="AV40" s="708"/>
      <c r="AW40" s="708"/>
      <c r="AX40" s="708"/>
      <c r="AY40" s="709"/>
      <c r="AZ40" s="629" t="s">
        <v>126</v>
      </c>
      <c r="BA40" s="630"/>
      <c r="BB40" s="630"/>
      <c r="BC40" s="630"/>
      <c r="BD40" s="663"/>
      <c r="BE40" s="663"/>
      <c r="BF40" s="687"/>
      <c r="BG40" s="710" t="s">
        <v>340</v>
      </c>
      <c r="BH40" s="711"/>
      <c r="BI40" s="711"/>
      <c r="BJ40" s="711"/>
      <c r="BK40" s="711"/>
      <c r="BL40" s="364"/>
      <c r="BM40" s="645" t="s">
        <v>341</v>
      </c>
      <c r="BN40" s="645"/>
      <c r="BO40" s="645"/>
      <c r="BP40" s="645"/>
      <c r="BQ40" s="645"/>
      <c r="BR40" s="645"/>
      <c r="BS40" s="645"/>
      <c r="BT40" s="645"/>
      <c r="BU40" s="646"/>
      <c r="BV40" s="629">
        <v>108</v>
      </c>
      <c r="BW40" s="630"/>
      <c r="BX40" s="630"/>
      <c r="BY40" s="630"/>
      <c r="BZ40" s="630"/>
      <c r="CA40" s="630"/>
      <c r="CB40" s="639"/>
      <c r="CD40" s="644" t="s">
        <v>342</v>
      </c>
      <c r="CE40" s="645"/>
      <c r="CF40" s="645"/>
      <c r="CG40" s="645"/>
      <c r="CH40" s="645"/>
      <c r="CI40" s="645"/>
      <c r="CJ40" s="645"/>
      <c r="CK40" s="645"/>
      <c r="CL40" s="645"/>
      <c r="CM40" s="645"/>
      <c r="CN40" s="645"/>
      <c r="CO40" s="645"/>
      <c r="CP40" s="645"/>
      <c r="CQ40" s="646"/>
      <c r="CR40" s="629">
        <v>676837</v>
      </c>
      <c r="CS40" s="630"/>
      <c r="CT40" s="630"/>
      <c r="CU40" s="630"/>
      <c r="CV40" s="630"/>
      <c r="CW40" s="630"/>
      <c r="CX40" s="630"/>
      <c r="CY40" s="631"/>
      <c r="CZ40" s="634">
        <v>1.3</v>
      </c>
      <c r="DA40" s="665"/>
      <c r="DB40" s="665"/>
      <c r="DC40" s="671"/>
      <c r="DD40" s="638">
        <v>676837</v>
      </c>
      <c r="DE40" s="630"/>
      <c r="DF40" s="630"/>
      <c r="DG40" s="630"/>
      <c r="DH40" s="630"/>
      <c r="DI40" s="630"/>
      <c r="DJ40" s="630"/>
      <c r="DK40" s="631"/>
      <c r="DL40" s="638">
        <v>671736</v>
      </c>
      <c r="DM40" s="630"/>
      <c r="DN40" s="630"/>
      <c r="DO40" s="630"/>
      <c r="DP40" s="630"/>
      <c r="DQ40" s="630"/>
      <c r="DR40" s="630"/>
      <c r="DS40" s="630"/>
      <c r="DT40" s="630"/>
      <c r="DU40" s="630"/>
      <c r="DV40" s="631"/>
      <c r="DW40" s="634">
        <v>2.5</v>
      </c>
      <c r="DX40" s="665"/>
      <c r="DY40" s="665"/>
      <c r="DZ40" s="665"/>
      <c r="EA40" s="665"/>
      <c r="EB40" s="665"/>
      <c r="EC40" s="666"/>
    </row>
    <row r="41" spans="2:133" ht="11.25" customHeight="1" x14ac:dyDescent="0.15">
      <c r="B41" s="626" t="s">
        <v>343</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32" t="s">
        <v>126</v>
      </c>
      <c r="AA41" s="632"/>
      <c r="AB41" s="632"/>
      <c r="AC41" s="632"/>
      <c r="AD41" s="633" t="s">
        <v>126</v>
      </c>
      <c r="AE41" s="633"/>
      <c r="AF41" s="633"/>
      <c r="AG41" s="633"/>
      <c r="AH41" s="633"/>
      <c r="AI41" s="633"/>
      <c r="AJ41" s="633"/>
      <c r="AK41" s="633"/>
      <c r="AL41" s="634" t="s">
        <v>126</v>
      </c>
      <c r="AM41" s="635"/>
      <c r="AN41" s="635"/>
      <c r="AO41" s="636"/>
      <c r="AQ41" s="707" t="s">
        <v>344</v>
      </c>
      <c r="AR41" s="708"/>
      <c r="AS41" s="708"/>
      <c r="AT41" s="708"/>
      <c r="AU41" s="708"/>
      <c r="AV41" s="708"/>
      <c r="AW41" s="708"/>
      <c r="AX41" s="708"/>
      <c r="AY41" s="709"/>
      <c r="AZ41" s="629">
        <v>1505847</v>
      </c>
      <c r="BA41" s="630"/>
      <c r="BB41" s="630"/>
      <c r="BC41" s="630"/>
      <c r="BD41" s="663"/>
      <c r="BE41" s="663"/>
      <c r="BF41" s="687"/>
      <c r="BG41" s="710"/>
      <c r="BH41" s="711"/>
      <c r="BI41" s="711"/>
      <c r="BJ41" s="711"/>
      <c r="BK41" s="711"/>
      <c r="BL41" s="364"/>
      <c r="BM41" s="645" t="s">
        <v>345</v>
      </c>
      <c r="BN41" s="645"/>
      <c r="BO41" s="645"/>
      <c r="BP41" s="645"/>
      <c r="BQ41" s="645"/>
      <c r="BR41" s="645"/>
      <c r="BS41" s="645"/>
      <c r="BT41" s="645"/>
      <c r="BU41" s="646"/>
      <c r="BV41" s="629">
        <v>1</v>
      </c>
      <c r="BW41" s="630"/>
      <c r="BX41" s="630"/>
      <c r="BY41" s="630"/>
      <c r="BZ41" s="630"/>
      <c r="CA41" s="630"/>
      <c r="CB41" s="639"/>
      <c r="CD41" s="644" t="s">
        <v>346</v>
      </c>
      <c r="CE41" s="645"/>
      <c r="CF41" s="645"/>
      <c r="CG41" s="645"/>
      <c r="CH41" s="645"/>
      <c r="CI41" s="645"/>
      <c r="CJ41" s="645"/>
      <c r="CK41" s="645"/>
      <c r="CL41" s="645"/>
      <c r="CM41" s="645"/>
      <c r="CN41" s="645"/>
      <c r="CO41" s="645"/>
      <c r="CP41" s="645"/>
      <c r="CQ41" s="646"/>
      <c r="CR41" s="629" t="s">
        <v>126</v>
      </c>
      <c r="CS41" s="663"/>
      <c r="CT41" s="663"/>
      <c r="CU41" s="663"/>
      <c r="CV41" s="663"/>
      <c r="CW41" s="663"/>
      <c r="CX41" s="663"/>
      <c r="CY41" s="664"/>
      <c r="CZ41" s="634" t="s">
        <v>126</v>
      </c>
      <c r="DA41" s="665"/>
      <c r="DB41" s="665"/>
      <c r="DC41" s="671"/>
      <c r="DD41" s="638" t="s">
        <v>126</v>
      </c>
      <c r="DE41" s="663"/>
      <c r="DF41" s="663"/>
      <c r="DG41" s="663"/>
      <c r="DH41" s="663"/>
      <c r="DI41" s="663"/>
      <c r="DJ41" s="663"/>
      <c r="DK41" s="664"/>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347</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32" t="s">
        <v>126</v>
      </c>
      <c r="AA42" s="632"/>
      <c r="AB42" s="632"/>
      <c r="AC42" s="632"/>
      <c r="AD42" s="633" t="s">
        <v>126</v>
      </c>
      <c r="AE42" s="633"/>
      <c r="AF42" s="633"/>
      <c r="AG42" s="633"/>
      <c r="AH42" s="633"/>
      <c r="AI42" s="633"/>
      <c r="AJ42" s="633"/>
      <c r="AK42" s="633"/>
      <c r="AL42" s="634" t="s">
        <v>126</v>
      </c>
      <c r="AM42" s="635"/>
      <c r="AN42" s="635"/>
      <c r="AO42" s="636"/>
      <c r="AQ42" s="717" t="s">
        <v>348</v>
      </c>
      <c r="AR42" s="718"/>
      <c r="AS42" s="718"/>
      <c r="AT42" s="718"/>
      <c r="AU42" s="718"/>
      <c r="AV42" s="718"/>
      <c r="AW42" s="718"/>
      <c r="AX42" s="718"/>
      <c r="AY42" s="719"/>
      <c r="AZ42" s="723">
        <v>3419579</v>
      </c>
      <c r="BA42" s="724"/>
      <c r="BB42" s="724"/>
      <c r="BC42" s="724"/>
      <c r="BD42" s="700"/>
      <c r="BE42" s="700"/>
      <c r="BF42" s="702"/>
      <c r="BG42" s="712"/>
      <c r="BH42" s="713"/>
      <c r="BI42" s="713"/>
      <c r="BJ42" s="713"/>
      <c r="BK42" s="713"/>
      <c r="BL42" s="365"/>
      <c r="BM42" s="655" t="s">
        <v>349</v>
      </c>
      <c r="BN42" s="655"/>
      <c r="BO42" s="655"/>
      <c r="BP42" s="655"/>
      <c r="BQ42" s="655"/>
      <c r="BR42" s="655"/>
      <c r="BS42" s="655"/>
      <c r="BT42" s="655"/>
      <c r="BU42" s="656"/>
      <c r="BV42" s="723">
        <v>372</v>
      </c>
      <c r="BW42" s="724"/>
      <c r="BX42" s="724"/>
      <c r="BY42" s="724"/>
      <c r="BZ42" s="724"/>
      <c r="CA42" s="724"/>
      <c r="CB42" s="736"/>
      <c r="CD42" s="626" t="s">
        <v>350</v>
      </c>
      <c r="CE42" s="627"/>
      <c r="CF42" s="627"/>
      <c r="CG42" s="627"/>
      <c r="CH42" s="627"/>
      <c r="CI42" s="627"/>
      <c r="CJ42" s="627"/>
      <c r="CK42" s="627"/>
      <c r="CL42" s="627"/>
      <c r="CM42" s="627"/>
      <c r="CN42" s="627"/>
      <c r="CO42" s="627"/>
      <c r="CP42" s="627"/>
      <c r="CQ42" s="628"/>
      <c r="CR42" s="629">
        <v>3270479</v>
      </c>
      <c r="CS42" s="663"/>
      <c r="CT42" s="663"/>
      <c r="CU42" s="663"/>
      <c r="CV42" s="663"/>
      <c r="CW42" s="663"/>
      <c r="CX42" s="663"/>
      <c r="CY42" s="664"/>
      <c r="CZ42" s="634">
        <v>6.2</v>
      </c>
      <c r="DA42" s="665"/>
      <c r="DB42" s="665"/>
      <c r="DC42" s="671"/>
      <c r="DD42" s="638">
        <v>714046</v>
      </c>
      <c r="DE42" s="663"/>
      <c r="DF42" s="663"/>
      <c r="DG42" s="663"/>
      <c r="DH42" s="663"/>
      <c r="DI42" s="663"/>
      <c r="DJ42" s="663"/>
      <c r="DK42" s="664"/>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351</v>
      </c>
      <c r="C43" s="627"/>
      <c r="D43" s="627"/>
      <c r="E43" s="627"/>
      <c r="F43" s="627"/>
      <c r="G43" s="627"/>
      <c r="H43" s="627"/>
      <c r="I43" s="627"/>
      <c r="J43" s="627"/>
      <c r="K43" s="627"/>
      <c r="L43" s="627"/>
      <c r="M43" s="627"/>
      <c r="N43" s="627"/>
      <c r="O43" s="627"/>
      <c r="P43" s="627"/>
      <c r="Q43" s="628"/>
      <c r="R43" s="629">
        <v>1450935</v>
      </c>
      <c r="S43" s="630"/>
      <c r="T43" s="630"/>
      <c r="U43" s="630"/>
      <c r="V43" s="630"/>
      <c r="W43" s="630"/>
      <c r="X43" s="630"/>
      <c r="Y43" s="631"/>
      <c r="Z43" s="632">
        <v>2.7</v>
      </c>
      <c r="AA43" s="632"/>
      <c r="AB43" s="632"/>
      <c r="AC43" s="632"/>
      <c r="AD43" s="633" t="s">
        <v>126</v>
      </c>
      <c r="AE43" s="633"/>
      <c r="AF43" s="633"/>
      <c r="AG43" s="633"/>
      <c r="AH43" s="633"/>
      <c r="AI43" s="633"/>
      <c r="AJ43" s="633"/>
      <c r="AK43" s="633"/>
      <c r="AL43" s="634" t="s">
        <v>126</v>
      </c>
      <c r="AM43" s="635"/>
      <c r="AN43" s="635"/>
      <c r="AO43" s="636"/>
      <c r="BV43" s="219"/>
      <c r="BW43" s="219"/>
      <c r="BX43" s="219"/>
      <c r="BY43" s="219"/>
      <c r="BZ43" s="219"/>
      <c r="CA43" s="219"/>
      <c r="CB43" s="219"/>
      <c r="CD43" s="626" t="s">
        <v>352</v>
      </c>
      <c r="CE43" s="627"/>
      <c r="CF43" s="627"/>
      <c r="CG43" s="627"/>
      <c r="CH43" s="627"/>
      <c r="CI43" s="627"/>
      <c r="CJ43" s="627"/>
      <c r="CK43" s="627"/>
      <c r="CL43" s="627"/>
      <c r="CM43" s="627"/>
      <c r="CN43" s="627"/>
      <c r="CO43" s="627"/>
      <c r="CP43" s="627"/>
      <c r="CQ43" s="628"/>
      <c r="CR43" s="629">
        <v>56345</v>
      </c>
      <c r="CS43" s="663"/>
      <c r="CT43" s="663"/>
      <c r="CU43" s="663"/>
      <c r="CV43" s="663"/>
      <c r="CW43" s="663"/>
      <c r="CX43" s="663"/>
      <c r="CY43" s="664"/>
      <c r="CZ43" s="634">
        <v>0.1</v>
      </c>
      <c r="DA43" s="665"/>
      <c r="DB43" s="665"/>
      <c r="DC43" s="671"/>
      <c r="DD43" s="638">
        <v>56345</v>
      </c>
      <c r="DE43" s="663"/>
      <c r="DF43" s="663"/>
      <c r="DG43" s="663"/>
      <c r="DH43" s="663"/>
      <c r="DI43" s="663"/>
      <c r="DJ43" s="663"/>
      <c r="DK43" s="664"/>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353</v>
      </c>
      <c r="C44" s="674"/>
      <c r="D44" s="674"/>
      <c r="E44" s="674"/>
      <c r="F44" s="674"/>
      <c r="G44" s="674"/>
      <c r="H44" s="674"/>
      <c r="I44" s="674"/>
      <c r="J44" s="674"/>
      <c r="K44" s="674"/>
      <c r="L44" s="674"/>
      <c r="M44" s="674"/>
      <c r="N44" s="674"/>
      <c r="O44" s="674"/>
      <c r="P44" s="674"/>
      <c r="Q44" s="675"/>
      <c r="R44" s="723">
        <v>54005151</v>
      </c>
      <c r="S44" s="724"/>
      <c r="T44" s="724"/>
      <c r="U44" s="724"/>
      <c r="V44" s="724"/>
      <c r="W44" s="724"/>
      <c r="X44" s="724"/>
      <c r="Y44" s="725"/>
      <c r="Z44" s="726">
        <v>100</v>
      </c>
      <c r="AA44" s="726"/>
      <c r="AB44" s="726"/>
      <c r="AC44" s="726"/>
      <c r="AD44" s="727">
        <v>25082346</v>
      </c>
      <c r="AE44" s="727"/>
      <c r="AF44" s="727"/>
      <c r="AG44" s="727"/>
      <c r="AH44" s="727"/>
      <c r="AI44" s="727"/>
      <c r="AJ44" s="727"/>
      <c r="AK44" s="727"/>
      <c r="AL44" s="728">
        <v>100</v>
      </c>
      <c r="AM44" s="701"/>
      <c r="AN44" s="701"/>
      <c r="AO44" s="729"/>
      <c r="CD44" s="730" t="s">
        <v>300</v>
      </c>
      <c r="CE44" s="731"/>
      <c r="CF44" s="626" t="s">
        <v>354</v>
      </c>
      <c r="CG44" s="627"/>
      <c r="CH44" s="627"/>
      <c r="CI44" s="627"/>
      <c r="CJ44" s="627"/>
      <c r="CK44" s="627"/>
      <c r="CL44" s="627"/>
      <c r="CM44" s="627"/>
      <c r="CN44" s="627"/>
      <c r="CO44" s="627"/>
      <c r="CP44" s="627"/>
      <c r="CQ44" s="628"/>
      <c r="CR44" s="629">
        <v>3270479</v>
      </c>
      <c r="CS44" s="630"/>
      <c r="CT44" s="630"/>
      <c r="CU44" s="630"/>
      <c r="CV44" s="630"/>
      <c r="CW44" s="630"/>
      <c r="CX44" s="630"/>
      <c r="CY44" s="631"/>
      <c r="CZ44" s="634">
        <v>6.2</v>
      </c>
      <c r="DA44" s="635"/>
      <c r="DB44" s="635"/>
      <c r="DC44" s="647"/>
      <c r="DD44" s="638">
        <v>714046</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355</v>
      </c>
      <c r="CG45" s="627"/>
      <c r="CH45" s="627"/>
      <c r="CI45" s="627"/>
      <c r="CJ45" s="627"/>
      <c r="CK45" s="627"/>
      <c r="CL45" s="627"/>
      <c r="CM45" s="627"/>
      <c r="CN45" s="627"/>
      <c r="CO45" s="627"/>
      <c r="CP45" s="627"/>
      <c r="CQ45" s="628"/>
      <c r="CR45" s="629">
        <v>1322699</v>
      </c>
      <c r="CS45" s="663"/>
      <c r="CT45" s="663"/>
      <c r="CU45" s="663"/>
      <c r="CV45" s="663"/>
      <c r="CW45" s="663"/>
      <c r="CX45" s="663"/>
      <c r="CY45" s="664"/>
      <c r="CZ45" s="634">
        <v>2.5</v>
      </c>
      <c r="DA45" s="665"/>
      <c r="DB45" s="665"/>
      <c r="DC45" s="671"/>
      <c r="DD45" s="638">
        <v>91943</v>
      </c>
      <c r="DE45" s="663"/>
      <c r="DF45" s="663"/>
      <c r="DG45" s="663"/>
      <c r="DH45" s="663"/>
      <c r="DI45" s="663"/>
      <c r="DJ45" s="663"/>
      <c r="DK45" s="664"/>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357</v>
      </c>
      <c r="CG46" s="627"/>
      <c r="CH46" s="627"/>
      <c r="CI46" s="627"/>
      <c r="CJ46" s="627"/>
      <c r="CK46" s="627"/>
      <c r="CL46" s="627"/>
      <c r="CM46" s="627"/>
      <c r="CN46" s="627"/>
      <c r="CO46" s="627"/>
      <c r="CP46" s="627"/>
      <c r="CQ46" s="628"/>
      <c r="CR46" s="629">
        <v>1947780</v>
      </c>
      <c r="CS46" s="630"/>
      <c r="CT46" s="630"/>
      <c r="CU46" s="630"/>
      <c r="CV46" s="630"/>
      <c r="CW46" s="630"/>
      <c r="CX46" s="630"/>
      <c r="CY46" s="631"/>
      <c r="CZ46" s="634">
        <v>3.7</v>
      </c>
      <c r="DA46" s="635"/>
      <c r="DB46" s="635"/>
      <c r="DC46" s="647"/>
      <c r="DD46" s="638">
        <v>622103</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358</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359</v>
      </c>
      <c r="CG47" s="627"/>
      <c r="CH47" s="627"/>
      <c r="CI47" s="627"/>
      <c r="CJ47" s="627"/>
      <c r="CK47" s="627"/>
      <c r="CL47" s="627"/>
      <c r="CM47" s="627"/>
      <c r="CN47" s="627"/>
      <c r="CO47" s="627"/>
      <c r="CP47" s="627"/>
      <c r="CQ47" s="628"/>
      <c r="CR47" s="629" t="s">
        <v>126</v>
      </c>
      <c r="CS47" s="663"/>
      <c r="CT47" s="663"/>
      <c r="CU47" s="663"/>
      <c r="CV47" s="663"/>
      <c r="CW47" s="663"/>
      <c r="CX47" s="663"/>
      <c r="CY47" s="664"/>
      <c r="CZ47" s="634" t="s">
        <v>126</v>
      </c>
      <c r="DA47" s="665"/>
      <c r="DB47" s="665"/>
      <c r="DC47" s="671"/>
      <c r="DD47" s="638" t="s">
        <v>126</v>
      </c>
      <c r="DE47" s="663"/>
      <c r="DF47" s="663"/>
      <c r="DG47" s="663"/>
      <c r="DH47" s="663"/>
      <c r="DI47" s="663"/>
      <c r="DJ47" s="663"/>
      <c r="DK47" s="664"/>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360</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361</v>
      </c>
      <c r="CG48" s="627"/>
      <c r="CH48" s="627"/>
      <c r="CI48" s="627"/>
      <c r="CJ48" s="627"/>
      <c r="CK48" s="627"/>
      <c r="CL48" s="627"/>
      <c r="CM48" s="627"/>
      <c r="CN48" s="627"/>
      <c r="CO48" s="627"/>
      <c r="CP48" s="627"/>
      <c r="CQ48" s="628"/>
      <c r="CR48" s="629" t="s">
        <v>126</v>
      </c>
      <c r="CS48" s="630"/>
      <c r="CT48" s="630"/>
      <c r="CU48" s="630"/>
      <c r="CV48" s="630"/>
      <c r="CW48" s="630"/>
      <c r="CX48" s="630"/>
      <c r="CY48" s="631"/>
      <c r="CZ48" s="634" t="s">
        <v>126</v>
      </c>
      <c r="DA48" s="635"/>
      <c r="DB48" s="635"/>
      <c r="DC48" s="647"/>
      <c r="DD48" s="638" t="s">
        <v>126</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362</v>
      </c>
      <c r="CE49" s="674"/>
      <c r="CF49" s="674"/>
      <c r="CG49" s="674"/>
      <c r="CH49" s="674"/>
      <c r="CI49" s="674"/>
      <c r="CJ49" s="674"/>
      <c r="CK49" s="674"/>
      <c r="CL49" s="674"/>
      <c r="CM49" s="674"/>
      <c r="CN49" s="674"/>
      <c r="CO49" s="674"/>
      <c r="CP49" s="674"/>
      <c r="CQ49" s="675"/>
      <c r="CR49" s="723">
        <v>52567840</v>
      </c>
      <c r="CS49" s="700"/>
      <c r="CT49" s="700"/>
      <c r="CU49" s="700"/>
      <c r="CV49" s="700"/>
      <c r="CW49" s="700"/>
      <c r="CX49" s="700"/>
      <c r="CY49" s="737"/>
      <c r="CZ49" s="728">
        <v>100</v>
      </c>
      <c r="DA49" s="738"/>
      <c r="DB49" s="738"/>
      <c r="DC49" s="739"/>
      <c r="DD49" s="740">
        <v>32662754</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49" t="s">
        <v>363</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49"/>
      <c r="AP2" s="749"/>
      <c r="AQ2" s="749"/>
      <c r="AR2" s="749"/>
      <c r="AS2" s="749"/>
      <c r="AT2" s="749"/>
      <c r="AU2" s="749"/>
      <c r="AV2" s="749"/>
      <c r="AW2" s="749"/>
      <c r="AX2" s="749"/>
      <c r="AY2" s="749"/>
      <c r="AZ2" s="749"/>
      <c r="BA2" s="749"/>
      <c r="BB2" s="749"/>
      <c r="BC2" s="749"/>
      <c r="BD2" s="749"/>
      <c r="BE2" s="749"/>
      <c r="BF2" s="749"/>
      <c r="BG2" s="749"/>
      <c r="BH2" s="749"/>
      <c r="BI2" s="74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0" t="s">
        <v>364</v>
      </c>
      <c r="DK2" s="751"/>
      <c r="DL2" s="751"/>
      <c r="DM2" s="751"/>
      <c r="DN2" s="751"/>
      <c r="DO2" s="752"/>
      <c r="DP2" s="224"/>
      <c r="DQ2" s="750" t="s">
        <v>365</v>
      </c>
      <c r="DR2" s="751"/>
      <c r="DS2" s="751"/>
      <c r="DT2" s="751"/>
      <c r="DU2" s="751"/>
      <c r="DV2" s="751"/>
      <c r="DW2" s="751"/>
      <c r="DX2" s="751"/>
      <c r="DY2" s="751"/>
      <c r="DZ2" s="75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53" t="s">
        <v>366</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228"/>
      <c r="BA4" s="228"/>
      <c r="BB4" s="228"/>
      <c r="BC4" s="228"/>
      <c r="BD4" s="228"/>
      <c r="BE4" s="229"/>
      <c r="BF4" s="229"/>
      <c r="BG4" s="229"/>
      <c r="BH4" s="229"/>
      <c r="BI4" s="229"/>
      <c r="BJ4" s="229"/>
      <c r="BK4" s="229"/>
      <c r="BL4" s="229"/>
      <c r="BM4" s="229"/>
      <c r="BN4" s="229"/>
      <c r="BO4" s="229"/>
      <c r="BP4" s="229"/>
      <c r="BQ4" s="754" t="s">
        <v>367</v>
      </c>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c r="DM4" s="754"/>
      <c r="DN4" s="754"/>
      <c r="DO4" s="754"/>
      <c r="DP4" s="754"/>
      <c r="DQ4" s="754"/>
      <c r="DR4" s="754"/>
      <c r="DS4" s="754"/>
      <c r="DT4" s="754"/>
      <c r="DU4" s="754"/>
      <c r="DV4" s="754"/>
      <c r="DW4" s="754"/>
      <c r="DX4" s="754"/>
      <c r="DY4" s="754"/>
      <c r="DZ4" s="754"/>
      <c r="EA4" s="230"/>
    </row>
    <row r="5" spans="1:131" s="231" customFormat="1" ht="26.25" customHeight="1" x14ac:dyDescent="0.15">
      <c r="A5" s="755" t="s">
        <v>368</v>
      </c>
      <c r="B5" s="756"/>
      <c r="C5" s="756"/>
      <c r="D5" s="756"/>
      <c r="E5" s="756"/>
      <c r="F5" s="756"/>
      <c r="G5" s="756"/>
      <c r="H5" s="756"/>
      <c r="I5" s="756"/>
      <c r="J5" s="756"/>
      <c r="K5" s="756"/>
      <c r="L5" s="756"/>
      <c r="M5" s="756"/>
      <c r="N5" s="756"/>
      <c r="O5" s="756"/>
      <c r="P5" s="757"/>
      <c r="Q5" s="761" t="s">
        <v>369</v>
      </c>
      <c r="R5" s="762"/>
      <c r="S5" s="762"/>
      <c r="T5" s="762"/>
      <c r="U5" s="763"/>
      <c r="V5" s="761" t="s">
        <v>370</v>
      </c>
      <c r="W5" s="762"/>
      <c r="X5" s="762"/>
      <c r="Y5" s="762"/>
      <c r="Z5" s="763"/>
      <c r="AA5" s="761" t="s">
        <v>371</v>
      </c>
      <c r="AB5" s="762"/>
      <c r="AC5" s="762"/>
      <c r="AD5" s="762"/>
      <c r="AE5" s="762"/>
      <c r="AF5" s="767" t="s">
        <v>372</v>
      </c>
      <c r="AG5" s="762"/>
      <c r="AH5" s="762"/>
      <c r="AI5" s="762"/>
      <c r="AJ5" s="768"/>
      <c r="AK5" s="762" t="s">
        <v>373</v>
      </c>
      <c r="AL5" s="762"/>
      <c r="AM5" s="762"/>
      <c r="AN5" s="762"/>
      <c r="AO5" s="763"/>
      <c r="AP5" s="761" t="s">
        <v>374</v>
      </c>
      <c r="AQ5" s="762"/>
      <c r="AR5" s="762"/>
      <c r="AS5" s="762"/>
      <c r="AT5" s="763"/>
      <c r="AU5" s="761" t="s">
        <v>375</v>
      </c>
      <c r="AV5" s="762"/>
      <c r="AW5" s="762"/>
      <c r="AX5" s="762"/>
      <c r="AY5" s="768"/>
      <c r="AZ5" s="228"/>
      <c r="BA5" s="228"/>
      <c r="BB5" s="228"/>
      <c r="BC5" s="228"/>
      <c r="BD5" s="228"/>
      <c r="BE5" s="229"/>
      <c r="BF5" s="229"/>
      <c r="BG5" s="229"/>
      <c r="BH5" s="229"/>
      <c r="BI5" s="229"/>
      <c r="BJ5" s="229"/>
      <c r="BK5" s="229"/>
      <c r="BL5" s="229"/>
      <c r="BM5" s="229"/>
      <c r="BN5" s="229"/>
      <c r="BO5" s="229"/>
      <c r="BP5" s="229"/>
      <c r="BQ5" s="755" t="s">
        <v>376</v>
      </c>
      <c r="BR5" s="756"/>
      <c r="BS5" s="756"/>
      <c r="BT5" s="756"/>
      <c r="BU5" s="756"/>
      <c r="BV5" s="756"/>
      <c r="BW5" s="756"/>
      <c r="BX5" s="756"/>
      <c r="BY5" s="756"/>
      <c r="BZ5" s="756"/>
      <c r="CA5" s="756"/>
      <c r="CB5" s="756"/>
      <c r="CC5" s="756"/>
      <c r="CD5" s="756"/>
      <c r="CE5" s="756"/>
      <c r="CF5" s="756"/>
      <c r="CG5" s="757"/>
      <c r="CH5" s="761" t="s">
        <v>377</v>
      </c>
      <c r="CI5" s="762"/>
      <c r="CJ5" s="762"/>
      <c r="CK5" s="762"/>
      <c r="CL5" s="763"/>
      <c r="CM5" s="761" t="s">
        <v>378</v>
      </c>
      <c r="CN5" s="762"/>
      <c r="CO5" s="762"/>
      <c r="CP5" s="762"/>
      <c r="CQ5" s="763"/>
      <c r="CR5" s="761" t="s">
        <v>379</v>
      </c>
      <c r="CS5" s="762"/>
      <c r="CT5" s="762"/>
      <c r="CU5" s="762"/>
      <c r="CV5" s="763"/>
      <c r="CW5" s="761" t="s">
        <v>380</v>
      </c>
      <c r="CX5" s="762"/>
      <c r="CY5" s="762"/>
      <c r="CZ5" s="762"/>
      <c r="DA5" s="763"/>
      <c r="DB5" s="761" t="s">
        <v>381</v>
      </c>
      <c r="DC5" s="762"/>
      <c r="DD5" s="762"/>
      <c r="DE5" s="762"/>
      <c r="DF5" s="763"/>
      <c r="DG5" s="791" t="s">
        <v>382</v>
      </c>
      <c r="DH5" s="792"/>
      <c r="DI5" s="792"/>
      <c r="DJ5" s="792"/>
      <c r="DK5" s="793"/>
      <c r="DL5" s="791" t="s">
        <v>383</v>
      </c>
      <c r="DM5" s="792"/>
      <c r="DN5" s="792"/>
      <c r="DO5" s="792"/>
      <c r="DP5" s="793"/>
      <c r="DQ5" s="761" t="s">
        <v>384</v>
      </c>
      <c r="DR5" s="762"/>
      <c r="DS5" s="762"/>
      <c r="DT5" s="762"/>
      <c r="DU5" s="763"/>
      <c r="DV5" s="761" t="s">
        <v>375</v>
      </c>
      <c r="DW5" s="762"/>
      <c r="DX5" s="762"/>
      <c r="DY5" s="762"/>
      <c r="DZ5" s="768"/>
      <c r="EA5" s="230"/>
    </row>
    <row r="6" spans="1:131" s="231" customFormat="1" ht="26.25" customHeight="1" thickBot="1" x14ac:dyDescent="0.2">
      <c r="A6" s="758"/>
      <c r="B6" s="759"/>
      <c r="C6" s="759"/>
      <c r="D6" s="759"/>
      <c r="E6" s="759"/>
      <c r="F6" s="759"/>
      <c r="G6" s="759"/>
      <c r="H6" s="759"/>
      <c r="I6" s="759"/>
      <c r="J6" s="759"/>
      <c r="K6" s="759"/>
      <c r="L6" s="759"/>
      <c r="M6" s="759"/>
      <c r="N6" s="759"/>
      <c r="O6" s="759"/>
      <c r="P6" s="760"/>
      <c r="Q6" s="764"/>
      <c r="R6" s="765"/>
      <c r="S6" s="765"/>
      <c r="T6" s="765"/>
      <c r="U6" s="766"/>
      <c r="V6" s="764"/>
      <c r="W6" s="765"/>
      <c r="X6" s="765"/>
      <c r="Y6" s="765"/>
      <c r="Z6" s="766"/>
      <c r="AA6" s="764"/>
      <c r="AB6" s="765"/>
      <c r="AC6" s="765"/>
      <c r="AD6" s="765"/>
      <c r="AE6" s="765"/>
      <c r="AF6" s="769"/>
      <c r="AG6" s="765"/>
      <c r="AH6" s="765"/>
      <c r="AI6" s="765"/>
      <c r="AJ6" s="770"/>
      <c r="AK6" s="765"/>
      <c r="AL6" s="765"/>
      <c r="AM6" s="765"/>
      <c r="AN6" s="765"/>
      <c r="AO6" s="766"/>
      <c r="AP6" s="764"/>
      <c r="AQ6" s="765"/>
      <c r="AR6" s="765"/>
      <c r="AS6" s="765"/>
      <c r="AT6" s="766"/>
      <c r="AU6" s="764"/>
      <c r="AV6" s="765"/>
      <c r="AW6" s="765"/>
      <c r="AX6" s="765"/>
      <c r="AY6" s="770"/>
      <c r="AZ6" s="228"/>
      <c r="BA6" s="228"/>
      <c r="BB6" s="228"/>
      <c r="BC6" s="228"/>
      <c r="BD6" s="228"/>
      <c r="BE6" s="229"/>
      <c r="BF6" s="229"/>
      <c r="BG6" s="229"/>
      <c r="BH6" s="229"/>
      <c r="BI6" s="229"/>
      <c r="BJ6" s="229"/>
      <c r="BK6" s="229"/>
      <c r="BL6" s="229"/>
      <c r="BM6" s="229"/>
      <c r="BN6" s="229"/>
      <c r="BO6" s="229"/>
      <c r="BP6" s="229"/>
      <c r="BQ6" s="758"/>
      <c r="BR6" s="759"/>
      <c r="BS6" s="759"/>
      <c r="BT6" s="759"/>
      <c r="BU6" s="759"/>
      <c r="BV6" s="759"/>
      <c r="BW6" s="759"/>
      <c r="BX6" s="759"/>
      <c r="BY6" s="759"/>
      <c r="BZ6" s="759"/>
      <c r="CA6" s="759"/>
      <c r="CB6" s="759"/>
      <c r="CC6" s="759"/>
      <c r="CD6" s="759"/>
      <c r="CE6" s="759"/>
      <c r="CF6" s="759"/>
      <c r="CG6" s="760"/>
      <c r="CH6" s="764"/>
      <c r="CI6" s="765"/>
      <c r="CJ6" s="765"/>
      <c r="CK6" s="765"/>
      <c r="CL6" s="766"/>
      <c r="CM6" s="764"/>
      <c r="CN6" s="765"/>
      <c r="CO6" s="765"/>
      <c r="CP6" s="765"/>
      <c r="CQ6" s="766"/>
      <c r="CR6" s="764"/>
      <c r="CS6" s="765"/>
      <c r="CT6" s="765"/>
      <c r="CU6" s="765"/>
      <c r="CV6" s="766"/>
      <c r="CW6" s="764"/>
      <c r="CX6" s="765"/>
      <c r="CY6" s="765"/>
      <c r="CZ6" s="765"/>
      <c r="DA6" s="766"/>
      <c r="DB6" s="764"/>
      <c r="DC6" s="765"/>
      <c r="DD6" s="765"/>
      <c r="DE6" s="765"/>
      <c r="DF6" s="766"/>
      <c r="DG6" s="794"/>
      <c r="DH6" s="795"/>
      <c r="DI6" s="795"/>
      <c r="DJ6" s="795"/>
      <c r="DK6" s="796"/>
      <c r="DL6" s="794"/>
      <c r="DM6" s="795"/>
      <c r="DN6" s="795"/>
      <c r="DO6" s="795"/>
      <c r="DP6" s="796"/>
      <c r="DQ6" s="764"/>
      <c r="DR6" s="765"/>
      <c r="DS6" s="765"/>
      <c r="DT6" s="765"/>
      <c r="DU6" s="766"/>
      <c r="DV6" s="764"/>
      <c r="DW6" s="765"/>
      <c r="DX6" s="765"/>
      <c r="DY6" s="765"/>
      <c r="DZ6" s="770"/>
      <c r="EA6" s="230"/>
    </row>
    <row r="7" spans="1:131" s="231" customFormat="1" ht="26.25" customHeight="1" thickTop="1" x14ac:dyDescent="0.15">
      <c r="A7" s="232">
        <v>1</v>
      </c>
      <c r="B7" s="777" t="s">
        <v>385</v>
      </c>
      <c r="C7" s="778"/>
      <c r="D7" s="778"/>
      <c r="E7" s="778"/>
      <c r="F7" s="778"/>
      <c r="G7" s="778"/>
      <c r="H7" s="778"/>
      <c r="I7" s="778"/>
      <c r="J7" s="778"/>
      <c r="K7" s="778"/>
      <c r="L7" s="778"/>
      <c r="M7" s="778"/>
      <c r="N7" s="778"/>
      <c r="O7" s="778"/>
      <c r="P7" s="779"/>
      <c r="Q7" s="780">
        <v>53993</v>
      </c>
      <c r="R7" s="781"/>
      <c r="S7" s="781"/>
      <c r="T7" s="781"/>
      <c r="U7" s="781"/>
      <c r="V7" s="781">
        <v>52559</v>
      </c>
      <c r="W7" s="781"/>
      <c r="X7" s="781"/>
      <c r="Y7" s="781"/>
      <c r="Z7" s="781"/>
      <c r="AA7" s="781">
        <v>1434</v>
      </c>
      <c r="AB7" s="781"/>
      <c r="AC7" s="781"/>
      <c r="AD7" s="781"/>
      <c r="AE7" s="782"/>
      <c r="AF7" s="783">
        <v>1425</v>
      </c>
      <c r="AG7" s="784"/>
      <c r="AH7" s="784"/>
      <c r="AI7" s="784"/>
      <c r="AJ7" s="785"/>
      <c r="AK7" s="786">
        <v>2553</v>
      </c>
      <c r="AL7" s="787"/>
      <c r="AM7" s="787"/>
      <c r="AN7" s="787"/>
      <c r="AO7" s="787"/>
      <c r="AP7" s="787">
        <v>33581</v>
      </c>
      <c r="AQ7" s="787"/>
      <c r="AR7" s="787"/>
      <c r="AS7" s="787"/>
      <c r="AT7" s="787"/>
      <c r="AU7" s="788"/>
      <c r="AV7" s="788"/>
      <c r="AW7" s="788"/>
      <c r="AX7" s="788"/>
      <c r="AY7" s="789"/>
      <c r="AZ7" s="228"/>
      <c r="BA7" s="228"/>
      <c r="BB7" s="228"/>
      <c r="BC7" s="228"/>
      <c r="BD7" s="228"/>
      <c r="BE7" s="229"/>
      <c r="BF7" s="229"/>
      <c r="BG7" s="229"/>
      <c r="BH7" s="229"/>
      <c r="BI7" s="229"/>
      <c r="BJ7" s="229"/>
      <c r="BK7" s="229"/>
      <c r="BL7" s="229"/>
      <c r="BM7" s="229"/>
      <c r="BN7" s="229"/>
      <c r="BO7" s="229"/>
      <c r="BP7" s="229"/>
      <c r="BQ7" s="232">
        <v>1</v>
      </c>
      <c r="BR7" s="233"/>
      <c r="BS7" s="774" t="s">
        <v>592</v>
      </c>
      <c r="BT7" s="775"/>
      <c r="BU7" s="775"/>
      <c r="BV7" s="775"/>
      <c r="BW7" s="775"/>
      <c r="BX7" s="775"/>
      <c r="BY7" s="775"/>
      <c r="BZ7" s="775"/>
      <c r="CA7" s="775"/>
      <c r="CB7" s="775"/>
      <c r="CC7" s="775"/>
      <c r="CD7" s="775"/>
      <c r="CE7" s="775"/>
      <c r="CF7" s="775"/>
      <c r="CG7" s="790"/>
      <c r="CH7" s="771">
        <v>25</v>
      </c>
      <c r="CI7" s="772"/>
      <c r="CJ7" s="772"/>
      <c r="CK7" s="772"/>
      <c r="CL7" s="773"/>
      <c r="CM7" s="771">
        <v>101</v>
      </c>
      <c r="CN7" s="772"/>
      <c r="CO7" s="772"/>
      <c r="CP7" s="772"/>
      <c r="CQ7" s="773"/>
      <c r="CR7" s="771">
        <v>6</v>
      </c>
      <c r="CS7" s="772"/>
      <c r="CT7" s="772"/>
      <c r="CU7" s="772"/>
      <c r="CV7" s="773"/>
      <c r="CW7" s="771" t="s">
        <v>521</v>
      </c>
      <c r="CX7" s="772"/>
      <c r="CY7" s="772"/>
      <c r="CZ7" s="772"/>
      <c r="DA7" s="773"/>
      <c r="DB7" s="771" t="s">
        <v>521</v>
      </c>
      <c r="DC7" s="772"/>
      <c r="DD7" s="772"/>
      <c r="DE7" s="772"/>
      <c r="DF7" s="773"/>
      <c r="DG7" s="771" t="s">
        <v>521</v>
      </c>
      <c r="DH7" s="772"/>
      <c r="DI7" s="772"/>
      <c r="DJ7" s="772"/>
      <c r="DK7" s="773"/>
      <c r="DL7" s="771" t="s">
        <v>521</v>
      </c>
      <c r="DM7" s="772"/>
      <c r="DN7" s="772"/>
      <c r="DO7" s="772"/>
      <c r="DP7" s="773"/>
      <c r="DQ7" s="771" t="s">
        <v>521</v>
      </c>
      <c r="DR7" s="772"/>
      <c r="DS7" s="772"/>
      <c r="DT7" s="772"/>
      <c r="DU7" s="773"/>
      <c r="DV7" s="774"/>
      <c r="DW7" s="775"/>
      <c r="DX7" s="775"/>
      <c r="DY7" s="775"/>
      <c r="DZ7" s="776"/>
      <c r="EA7" s="230"/>
    </row>
    <row r="8" spans="1:131" s="231" customFormat="1" ht="26.25" customHeight="1" x14ac:dyDescent="0.15">
      <c r="A8" s="234">
        <v>2</v>
      </c>
      <c r="B8" s="808" t="s">
        <v>386</v>
      </c>
      <c r="C8" s="809"/>
      <c r="D8" s="809"/>
      <c r="E8" s="809"/>
      <c r="F8" s="809"/>
      <c r="G8" s="809"/>
      <c r="H8" s="809"/>
      <c r="I8" s="809"/>
      <c r="J8" s="809"/>
      <c r="K8" s="809"/>
      <c r="L8" s="809"/>
      <c r="M8" s="809"/>
      <c r="N8" s="809"/>
      <c r="O8" s="809"/>
      <c r="P8" s="810"/>
      <c r="Q8" s="811">
        <v>12</v>
      </c>
      <c r="R8" s="812"/>
      <c r="S8" s="812"/>
      <c r="T8" s="812"/>
      <c r="U8" s="812"/>
      <c r="V8" s="812">
        <v>9</v>
      </c>
      <c r="W8" s="812"/>
      <c r="X8" s="812"/>
      <c r="Y8" s="812"/>
      <c r="Z8" s="812"/>
      <c r="AA8" s="812">
        <v>3</v>
      </c>
      <c r="AB8" s="812"/>
      <c r="AC8" s="812"/>
      <c r="AD8" s="812"/>
      <c r="AE8" s="813"/>
      <c r="AF8" s="814">
        <v>3</v>
      </c>
      <c r="AG8" s="815"/>
      <c r="AH8" s="815"/>
      <c r="AI8" s="815"/>
      <c r="AJ8" s="816"/>
      <c r="AK8" s="797">
        <v>18</v>
      </c>
      <c r="AL8" s="798"/>
      <c r="AM8" s="798"/>
      <c r="AN8" s="798"/>
      <c r="AO8" s="798"/>
      <c r="AP8" s="798" t="s">
        <v>521</v>
      </c>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593</v>
      </c>
      <c r="BT8" s="802"/>
      <c r="BU8" s="802"/>
      <c r="BV8" s="802"/>
      <c r="BW8" s="802"/>
      <c r="BX8" s="802"/>
      <c r="BY8" s="802"/>
      <c r="BZ8" s="802"/>
      <c r="CA8" s="802"/>
      <c r="CB8" s="802"/>
      <c r="CC8" s="802"/>
      <c r="CD8" s="802"/>
      <c r="CE8" s="802"/>
      <c r="CF8" s="802"/>
      <c r="CG8" s="803"/>
      <c r="CH8" s="804">
        <v>-32</v>
      </c>
      <c r="CI8" s="805"/>
      <c r="CJ8" s="805"/>
      <c r="CK8" s="805"/>
      <c r="CL8" s="806"/>
      <c r="CM8" s="804">
        <v>475</v>
      </c>
      <c r="CN8" s="805"/>
      <c r="CO8" s="805"/>
      <c r="CP8" s="805"/>
      <c r="CQ8" s="806"/>
      <c r="CR8" s="804">
        <v>598</v>
      </c>
      <c r="CS8" s="805"/>
      <c r="CT8" s="805"/>
      <c r="CU8" s="805"/>
      <c r="CV8" s="806"/>
      <c r="CW8" s="804" t="s">
        <v>521</v>
      </c>
      <c r="CX8" s="805"/>
      <c r="CY8" s="805"/>
      <c r="CZ8" s="805"/>
      <c r="DA8" s="806"/>
      <c r="DB8" s="804" t="s">
        <v>521</v>
      </c>
      <c r="DC8" s="805"/>
      <c r="DD8" s="805"/>
      <c r="DE8" s="805"/>
      <c r="DF8" s="806"/>
      <c r="DG8" s="804" t="s">
        <v>521</v>
      </c>
      <c r="DH8" s="805"/>
      <c r="DI8" s="805"/>
      <c r="DJ8" s="805"/>
      <c r="DK8" s="806"/>
      <c r="DL8" s="804" t="s">
        <v>521</v>
      </c>
      <c r="DM8" s="805"/>
      <c r="DN8" s="805"/>
      <c r="DO8" s="805"/>
      <c r="DP8" s="806"/>
      <c r="DQ8" s="804" t="s">
        <v>521</v>
      </c>
      <c r="DR8" s="805"/>
      <c r="DS8" s="805"/>
      <c r="DT8" s="805"/>
      <c r="DU8" s="806"/>
      <c r="DV8" s="801"/>
      <c r="DW8" s="802"/>
      <c r="DX8" s="802"/>
      <c r="DY8" s="802"/>
      <c r="DZ8" s="807"/>
      <c r="EA8" s="230"/>
    </row>
    <row r="9" spans="1:131" s="231" customFormat="1" ht="26.25" customHeight="1" x14ac:dyDescent="0.15">
      <c r="A9" s="234">
        <v>3</v>
      </c>
      <c r="B9" s="808" t="s">
        <v>387</v>
      </c>
      <c r="C9" s="809"/>
      <c r="D9" s="809"/>
      <c r="E9" s="809"/>
      <c r="F9" s="809"/>
      <c r="G9" s="809"/>
      <c r="H9" s="809"/>
      <c r="I9" s="809"/>
      <c r="J9" s="809"/>
      <c r="K9" s="809"/>
      <c r="L9" s="809"/>
      <c r="M9" s="809"/>
      <c r="N9" s="809"/>
      <c r="O9" s="809"/>
      <c r="P9" s="810"/>
      <c r="Q9" s="811">
        <v>20</v>
      </c>
      <c r="R9" s="812"/>
      <c r="S9" s="812"/>
      <c r="T9" s="812"/>
      <c r="U9" s="812"/>
      <c r="V9" s="812">
        <v>20</v>
      </c>
      <c r="W9" s="812"/>
      <c r="X9" s="812"/>
      <c r="Y9" s="812"/>
      <c r="Z9" s="812"/>
      <c r="AA9" s="812" t="s">
        <v>521</v>
      </c>
      <c r="AB9" s="812"/>
      <c r="AC9" s="812"/>
      <c r="AD9" s="812"/>
      <c r="AE9" s="813"/>
      <c r="AF9" s="814" t="s">
        <v>521</v>
      </c>
      <c r="AG9" s="815"/>
      <c r="AH9" s="815"/>
      <c r="AI9" s="815"/>
      <c r="AJ9" s="816"/>
      <c r="AK9" s="797">
        <v>20</v>
      </c>
      <c r="AL9" s="798"/>
      <c r="AM9" s="798"/>
      <c r="AN9" s="798"/>
      <c r="AO9" s="798"/>
      <c r="AP9" s="798">
        <v>157</v>
      </c>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t="s">
        <v>591</v>
      </c>
      <c r="BT9" s="802"/>
      <c r="BU9" s="802"/>
      <c r="BV9" s="802"/>
      <c r="BW9" s="802"/>
      <c r="BX9" s="802"/>
      <c r="BY9" s="802"/>
      <c r="BZ9" s="802"/>
      <c r="CA9" s="802"/>
      <c r="CB9" s="802"/>
      <c r="CC9" s="802"/>
      <c r="CD9" s="802"/>
      <c r="CE9" s="802"/>
      <c r="CF9" s="802"/>
      <c r="CG9" s="803"/>
      <c r="CH9" s="804">
        <v>-5</v>
      </c>
      <c r="CI9" s="805"/>
      <c r="CJ9" s="805"/>
      <c r="CK9" s="805"/>
      <c r="CL9" s="806"/>
      <c r="CM9" s="804">
        <v>103</v>
      </c>
      <c r="CN9" s="805"/>
      <c r="CO9" s="805"/>
      <c r="CP9" s="805"/>
      <c r="CQ9" s="806"/>
      <c r="CR9" s="804">
        <v>45</v>
      </c>
      <c r="CS9" s="805"/>
      <c r="CT9" s="805"/>
      <c r="CU9" s="805"/>
      <c r="CV9" s="806"/>
      <c r="CW9" s="804" t="s">
        <v>521</v>
      </c>
      <c r="CX9" s="805"/>
      <c r="CY9" s="805"/>
      <c r="CZ9" s="805"/>
      <c r="DA9" s="806"/>
      <c r="DB9" s="804" t="s">
        <v>521</v>
      </c>
      <c r="DC9" s="805"/>
      <c r="DD9" s="805"/>
      <c r="DE9" s="805"/>
      <c r="DF9" s="806"/>
      <c r="DG9" s="804" t="s">
        <v>521</v>
      </c>
      <c r="DH9" s="805"/>
      <c r="DI9" s="805"/>
      <c r="DJ9" s="805"/>
      <c r="DK9" s="806"/>
      <c r="DL9" s="804" t="s">
        <v>521</v>
      </c>
      <c r="DM9" s="805"/>
      <c r="DN9" s="805"/>
      <c r="DO9" s="805"/>
      <c r="DP9" s="806"/>
      <c r="DQ9" s="804" t="s">
        <v>521</v>
      </c>
      <c r="DR9" s="805"/>
      <c r="DS9" s="805"/>
      <c r="DT9" s="805"/>
      <c r="DU9" s="806"/>
      <c r="DV9" s="801"/>
      <c r="DW9" s="802"/>
      <c r="DX9" s="802"/>
      <c r="DY9" s="802"/>
      <c r="DZ9" s="807"/>
      <c r="EA9" s="230"/>
    </row>
    <row r="10" spans="1:131" s="231" customFormat="1" ht="26.25" customHeight="1" x14ac:dyDescent="0.15">
      <c r="A10" s="234">
        <v>4</v>
      </c>
      <c r="B10" s="808"/>
      <c r="C10" s="809"/>
      <c r="D10" s="809"/>
      <c r="E10" s="809"/>
      <c r="F10" s="809"/>
      <c r="G10" s="809"/>
      <c r="H10" s="809"/>
      <c r="I10" s="809"/>
      <c r="J10" s="809"/>
      <c r="K10" s="809"/>
      <c r="L10" s="809"/>
      <c r="M10" s="809"/>
      <c r="N10" s="809"/>
      <c r="O10" s="809"/>
      <c r="P10" s="810"/>
      <c r="Q10" s="811"/>
      <c r="R10" s="812"/>
      <c r="S10" s="812"/>
      <c r="T10" s="812"/>
      <c r="U10" s="812"/>
      <c r="V10" s="812"/>
      <c r="W10" s="812"/>
      <c r="X10" s="812"/>
      <c r="Y10" s="812"/>
      <c r="Z10" s="812"/>
      <c r="AA10" s="812"/>
      <c r="AB10" s="812"/>
      <c r="AC10" s="812"/>
      <c r="AD10" s="812"/>
      <c r="AE10" s="813"/>
      <c r="AF10" s="814"/>
      <c r="AG10" s="815"/>
      <c r="AH10" s="815"/>
      <c r="AI10" s="815"/>
      <c r="AJ10" s="816"/>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07"/>
      <c r="EA10" s="230"/>
    </row>
    <row r="11" spans="1:131" s="231" customFormat="1" ht="26.25" customHeight="1" x14ac:dyDescent="0.15">
      <c r="A11" s="234">
        <v>5</v>
      </c>
      <c r="B11" s="808"/>
      <c r="C11" s="809"/>
      <c r="D11" s="809"/>
      <c r="E11" s="809"/>
      <c r="F11" s="809"/>
      <c r="G11" s="809"/>
      <c r="H11" s="809"/>
      <c r="I11" s="809"/>
      <c r="J11" s="809"/>
      <c r="K11" s="809"/>
      <c r="L11" s="809"/>
      <c r="M11" s="809"/>
      <c r="N11" s="809"/>
      <c r="O11" s="809"/>
      <c r="P11" s="810"/>
      <c r="Q11" s="811"/>
      <c r="R11" s="812"/>
      <c r="S11" s="812"/>
      <c r="T11" s="812"/>
      <c r="U11" s="812"/>
      <c r="V11" s="812"/>
      <c r="W11" s="812"/>
      <c r="X11" s="812"/>
      <c r="Y11" s="812"/>
      <c r="Z11" s="812"/>
      <c r="AA11" s="812"/>
      <c r="AB11" s="812"/>
      <c r="AC11" s="812"/>
      <c r="AD11" s="812"/>
      <c r="AE11" s="813"/>
      <c r="AF11" s="814"/>
      <c r="AG11" s="815"/>
      <c r="AH11" s="815"/>
      <c r="AI11" s="815"/>
      <c r="AJ11" s="816"/>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07"/>
      <c r="EA11" s="230"/>
    </row>
    <row r="12" spans="1:131" s="231" customFormat="1" ht="26.25" customHeight="1" x14ac:dyDescent="0.15">
      <c r="A12" s="234">
        <v>6</v>
      </c>
      <c r="B12" s="808"/>
      <c r="C12" s="809"/>
      <c r="D12" s="809"/>
      <c r="E12" s="809"/>
      <c r="F12" s="809"/>
      <c r="G12" s="809"/>
      <c r="H12" s="809"/>
      <c r="I12" s="809"/>
      <c r="J12" s="809"/>
      <c r="K12" s="809"/>
      <c r="L12" s="809"/>
      <c r="M12" s="809"/>
      <c r="N12" s="809"/>
      <c r="O12" s="809"/>
      <c r="P12" s="810"/>
      <c r="Q12" s="811"/>
      <c r="R12" s="812"/>
      <c r="S12" s="812"/>
      <c r="T12" s="812"/>
      <c r="U12" s="812"/>
      <c r="V12" s="812"/>
      <c r="W12" s="812"/>
      <c r="X12" s="812"/>
      <c r="Y12" s="812"/>
      <c r="Z12" s="812"/>
      <c r="AA12" s="812"/>
      <c r="AB12" s="812"/>
      <c r="AC12" s="812"/>
      <c r="AD12" s="812"/>
      <c r="AE12" s="813"/>
      <c r="AF12" s="814"/>
      <c r="AG12" s="815"/>
      <c r="AH12" s="815"/>
      <c r="AI12" s="815"/>
      <c r="AJ12" s="816"/>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07"/>
      <c r="EA12" s="230"/>
    </row>
    <row r="13" spans="1:131" s="231" customFormat="1" ht="26.25" customHeight="1" x14ac:dyDescent="0.15">
      <c r="A13" s="234">
        <v>7</v>
      </c>
      <c r="B13" s="808"/>
      <c r="C13" s="809"/>
      <c r="D13" s="809"/>
      <c r="E13" s="809"/>
      <c r="F13" s="809"/>
      <c r="G13" s="809"/>
      <c r="H13" s="809"/>
      <c r="I13" s="809"/>
      <c r="J13" s="809"/>
      <c r="K13" s="809"/>
      <c r="L13" s="809"/>
      <c r="M13" s="809"/>
      <c r="N13" s="809"/>
      <c r="O13" s="809"/>
      <c r="P13" s="810"/>
      <c r="Q13" s="811"/>
      <c r="R13" s="812"/>
      <c r="S13" s="812"/>
      <c r="T13" s="812"/>
      <c r="U13" s="812"/>
      <c r="V13" s="812"/>
      <c r="W13" s="812"/>
      <c r="X13" s="812"/>
      <c r="Y13" s="812"/>
      <c r="Z13" s="812"/>
      <c r="AA13" s="812"/>
      <c r="AB13" s="812"/>
      <c r="AC13" s="812"/>
      <c r="AD13" s="812"/>
      <c r="AE13" s="813"/>
      <c r="AF13" s="814"/>
      <c r="AG13" s="815"/>
      <c r="AH13" s="815"/>
      <c r="AI13" s="815"/>
      <c r="AJ13" s="816"/>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07"/>
      <c r="EA13" s="230"/>
    </row>
    <row r="14" spans="1:131" s="231" customFormat="1" ht="26.25" customHeight="1" x14ac:dyDescent="0.15">
      <c r="A14" s="234">
        <v>8</v>
      </c>
      <c r="B14" s="808"/>
      <c r="C14" s="809"/>
      <c r="D14" s="809"/>
      <c r="E14" s="809"/>
      <c r="F14" s="809"/>
      <c r="G14" s="809"/>
      <c r="H14" s="809"/>
      <c r="I14" s="809"/>
      <c r="J14" s="809"/>
      <c r="K14" s="809"/>
      <c r="L14" s="809"/>
      <c r="M14" s="809"/>
      <c r="N14" s="809"/>
      <c r="O14" s="809"/>
      <c r="P14" s="810"/>
      <c r="Q14" s="811"/>
      <c r="R14" s="812"/>
      <c r="S14" s="812"/>
      <c r="T14" s="812"/>
      <c r="U14" s="812"/>
      <c r="V14" s="812"/>
      <c r="W14" s="812"/>
      <c r="X14" s="812"/>
      <c r="Y14" s="812"/>
      <c r="Z14" s="812"/>
      <c r="AA14" s="812"/>
      <c r="AB14" s="812"/>
      <c r="AC14" s="812"/>
      <c r="AD14" s="812"/>
      <c r="AE14" s="813"/>
      <c r="AF14" s="814"/>
      <c r="AG14" s="815"/>
      <c r="AH14" s="815"/>
      <c r="AI14" s="815"/>
      <c r="AJ14" s="816"/>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07"/>
      <c r="EA14" s="230"/>
    </row>
    <row r="15" spans="1:131" s="231" customFormat="1" ht="26.25" customHeight="1" x14ac:dyDescent="0.15">
      <c r="A15" s="234">
        <v>9</v>
      </c>
      <c r="B15" s="808"/>
      <c r="C15" s="809"/>
      <c r="D15" s="809"/>
      <c r="E15" s="809"/>
      <c r="F15" s="809"/>
      <c r="G15" s="809"/>
      <c r="H15" s="809"/>
      <c r="I15" s="809"/>
      <c r="J15" s="809"/>
      <c r="K15" s="809"/>
      <c r="L15" s="809"/>
      <c r="M15" s="809"/>
      <c r="N15" s="809"/>
      <c r="O15" s="809"/>
      <c r="P15" s="810"/>
      <c r="Q15" s="811"/>
      <c r="R15" s="812"/>
      <c r="S15" s="812"/>
      <c r="T15" s="812"/>
      <c r="U15" s="812"/>
      <c r="V15" s="812"/>
      <c r="W15" s="812"/>
      <c r="X15" s="812"/>
      <c r="Y15" s="812"/>
      <c r="Z15" s="812"/>
      <c r="AA15" s="812"/>
      <c r="AB15" s="812"/>
      <c r="AC15" s="812"/>
      <c r="AD15" s="812"/>
      <c r="AE15" s="813"/>
      <c r="AF15" s="814"/>
      <c r="AG15" s="815"/>
      <c r="AH15" s="815"/>
      <c r="AI15" s="815"/>
      <c r="AJ15" s="816"/>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07"/>
      <c r="EA15" s="230"/>
    </row>
    <row r="16" spans="1:131" s="231" customFormat="1" ht="26.25" customHeight="1" x14ac:dyDescent="0.15">
      <c r="A16" s="234">
        <v>10</v>
      </c>
      <c r="B16" s="808"/>
      <c r="C16" s="809"/>
      <c r="D16" s="809"/>
      <c r="E16" s="809"/>
      <c r="F16" s="809"/>
      <c r="G16" s="809"/>
      <c r="H16" s="809"/>
      <c r="I16" s="809"/>
      <c r="J16" s="809"/>
      <c r="K16" s="809"/>
      <c r="L16" s="809"/>
      <c r="M16" s="809"/>
      <c r="N16" s="809"/>
      <c r="O16" s="809"/>
      <c r="P16" s="810"/>
      <c r="Q16" s="811"/>
      <c r="R16" s="812"/>
      <c r="S16" s="812"/>
      <c r="T16" s="812"/>
      <c r="U16" s="812"/>
      <c r="V16" s="812"/>
      <c r="W16" s="812"/>
      <c r="X16" s="812"/>
      <c r="Y16" s="812"/>
      <c r="Z16" s="812"/>
      <c r="AA16" s="812"/>
      <c r="AB16" s="812"/>
      <c r="AC16" s="812"/>
      <c r="AD16" s="812"/>
      <c r="AE16" s="813"/>
      <c r="AF16" s="814"/>
      <c r="AG16" s="815"/>
      <c r="AH16" s="815"/>
      <c r="AI16" s="815"/>
      <c r="AJ16" s="816"/>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07"/>
      <c r="EA16" s="230"/>
    </row>
    <row r="17" spans="1:131" s="231" customFormat="1" ht="26.25" customHeight="1" x14ac:dyDescent="0.15">
      <c r="A17" s="234">
        <v>11</v>
      </c>
      <c r="B17" s="808"/>
      <c r="C17" s="809"/>
      <c r="D17" s="809"/>
      <c r="E17" s="809"/>
      <c r="F17" s="809"/>
      <c r="G17" s="809"/>
      <c r="H17" s="809"/>
      <c r="I17" s="809"/>
      <c r="J17" s="809"/>
      <c r="K17" s="809"/>
      <c r="L17" s="809"/>
      <c r="M17" s="809"/>
      <c r="N17" s="809"/>
      <c r="O17" s="809"/>
      <c r="P17" s="810"/>
      <c r="Q17" s="811"/>
      <c r="R17" s="812"/>
      <c r="S17" s="812"/>
      <c r="T17" s="812"/>
      <c r="U17" s="812"/>
      <c r="V17" s="812"/>
      <c r="W17" s="812"/>
      <c r="X17" s="812"/>
      <c r="Y17" s="812"/>
      <c r="Z17" s="812"/>
      <c r="AA17" s="812"/>
      <c r="AB17" s="812"/>
      <c r="AC17" s="812"/>
      <c r="AD17" s="812"/>
      <c r="AE17" s="813"/>
      <c r="AF17" s="814"/>
      <c r="AG17" s="815"/>
      <c r="AH17" s="815"/>
      <c r="AI17" s="815"/>
      <c r="AJ17" s="816"/>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07"/>
      <c r="EA17" s="230"/>
    </row>
    <row r="18" spans="1:131" s="231" customFormat="1" ht="26.25" customHeight="1" x14ac:dyDescent="0.15">
      <c r="A18" s="234">
        <v>12</v>
      </c>
      <c r="B18" s="808"/>
      <c r="C18" s="809"/>
      <c r="D18" s="809"/>
      <c r="E18" s="809"/>
      <c r="F18" s="809"/>
      <c r="G18" s="809"/>
      <c r="H18" s="809"/>
      <c r="I18" s="809"/>
      <c r="J18" s="809"/>
      <c r="K18" s="809"/>
      <c r="L18" s="809"/>
      <c r="M18" s="809"/>
      <c r="N18" s="809"/>
      <c r="O18" s="809"/>
      <c r="P18" s="810"/>
      <c r="Q18" s="811"/>
      <c r="R18" s="812"/>
      <c r="S18" s="812"/>
      <c r="T18" s="812"/>
      <c r="U18" s="812"/>
      <c r="V18" s="812"/>
      <c r="W18" s="812"/>
      <c r="X18" s="812"/>
      <c r="Y18" s="812"/>
      <c r="Z18" s="812"/>
      <c r="AA18" s="812"/>
      <c r="AB18" s="812"/>
      <c r="AC18" s="812"/>
      <c r="AD18" s="812"/>
      <c r="AE18" s="813"/>
      <c r="AF18" s="814"/>
      <c r="AG18" s="815"/>
      <c r="AH18" s="815"/>
      <c r="AI18" s="815"/>
      <c r="AJ18" s="816"/>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07"/>
      <c r="EA18" s="230"/>
    </row>
    <row r="19" spans="1:131" s="231" customFormat="1" ht="26.25" customHeight="1" x14ac:dyDescent="0.15">
      <c r="A19" s="234">
        <v>13</v>
      </c>
      <c r="B19" s="808"/>
      <c r="C19" s="809"/>
      <c r="D19" s="809"/>
      <c r="E19" s="809"/>
      <c r="F19" s="809"/>
      <c r="G19" s="809"/>
      <c r="H19" s="809"/>
      <c r="I19" s="809"/>
      <c r="J19" s="809"/>
      <c r="K19" s="809"/>
      <c r="L19" s="809"/>
      <c r="M19" s="809"/>
      <c r="N19" s="809"/>
      <c r="O19" s="809"/>
      <c r="P19" s="810"/>
      <c r="Q19" s="811"/>
      <c r="R19" s="812"/>
      <c r="S19" s="812"/>
      <c r="T19" s="812"/>
      <c r="U19" s="812"/>
      <c r="V19" s="812"/>
      <c r="W19" s="812"/>
      <c r="X19" s="812"/>
      <c r="Y19" s="812"/>
      <c r="Z19" s="812"/>
      <c r="AA19" s="812"/>
      <c r="AB19" s="812"/>
      <c r="AC19" s="812"/>
      <c r="AD19" s="812"/>
      <c r="AE19" s="813"/>
      <c r="AF19" s="814"/>
      <c r="AG19" s="815"/>
      <c r="AH19" s="815"/>
      <c r="AI19" s="815"/>
      <c r="AJ19" s="816"/>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07"/>
      <c r="EA19" s="230"/>
    </row>
    <row r="20" spans="1:131" s="231" customFormat="1" ht="26.25" customHeight="1" x14ac:dyDescent="0.15">
      <c r="A20" s="234">
        <v>14</v>
      </c>
      <c r="B20" s="808"/>
      <c r="C20" s="809"/>
      <c r="D20" s="809"/>
      <c r="E20" s="809"/>
      <c r="F20" s="809"/>
      <c r="G20" s="809"/>
      <c r="H20" s="809"/>
      <c r="I20" s="809"/>
      <c r="J20" s="809"/>
      <c r="K20" s="809"/>
      <c r="L20" s="809"/>
      <c r="M20" s="809"/>
      <c r="N20" s="809"/>
      <c r="O20" s="809"/>
      <c r="P20" s="810"/>
      <c r="Q20" s="811"/>
      <c r="R20" s="812"/>
      <c r="S20" s="812"/>
      <c r="T20" s="812"/>
      <c r="U20" s="812"/>
      <c r="V20" s="812"/>
      <c r="W20" s="812"/>
      <c r="X20" s="812"/>
      <c r="Y20" s="812"/>
      <c r="Z20" s="812"/>
      <c r="AA20" s="812"/>
      <c r="AB20" s="812"/>
      <c r="AC20" s="812"/>
      <c r="AD20" s="812"/>
      <c r="AE20" s="813"/>
      <c r="AF20" s="814"/>
      <c r="AG20" s="815"/>
      <c r="AH20" s="815"/>
      <c r="AI20" s="815"/>
      <c r="AJ20" s="816"/>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07"/>
      <c r="EA20" s="230"/>
    </row>
    <row r="21" spans="1:131" s="231" customFormat="1" ht="26.25" customHeight="1" thickBot="1" x14ac:dyDescent="0.2">
      <c r="A21" s="234">
        <v>15</v>
      </c>
      <c r="B21" s="808"/>
      <c r="C21" s="809"/>
      <c r="D21" s="809"/>
      <c r="E21" s="809"/>
      <c r="F21" s="809"/>
      <c r="G21" s="809"/>
      <c r="H21" s="809"/>
      <c r="I21" s="809"/>
      <c r="J21" s="809"/>
      <c r="K21" s="809"/>
      <c r="L21" s="809"/>
      <c r="M21" s="809"/>
      <c r="N21" s="809"/>
      <c r="O21" s="809"/>
      <c r="P21" s="810"/>
      <c r="Q21" s="811"/>
      <c r="R21" s="812"/>
      <c r="S21" s="812"/>
      <c r="T21" s="812"/>
      <c r="U21" s="812"/>
      <c r="V21" s="812"/>
      <c r="W21" s="812"/>
      <c r="X21" s="812"/>
      <c r="Y21" s="812"/>
      <c r="Z21" s="812"/>
      <c r="AA21" s="812"/>
      <c r="AB21" s="812"/>
      <c r="AC21" s="812"/>
      <c r="AD21" s="812"/>
      <c r="AE21" s="813"/>
      <c r="AF21" s="814"/>
      <c r="AG21" s="815"/>
      <c r="AH21" s="815"/>
      <c r="AI21" s="815"/>
      <c r="AJ21" s="816"/>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07"/>
      <c r="EA21" s="230"/>
    </row>
    <row r="22" spans="1:131" s="231" customFormat="1" ht="26.25" customHeight="1" x14ac:dyDescent="0.15">
      <c r="A22" s="234">
        <v>16</v>
      </c>
      <c r="B22" s="808"/>
      <c r="C22" s="809"/>
      <c r="D22" s="809"/>
      <c r="E22" s="809"/>
      <c r="F22" s="809"/>
      <c r="G22" s="809"/>
      <c r="H22" s="809"/>
      <c r="I22" s="809"/>
      <c r="J22" s="809"/>
      <c r="K22" s="809"/>
      <c r="L22" s="809"/>
      <c r="M22" s="809"/>
      <c r="N22" s="809"/>
      <c r="O22" s="809"/>
      <c r="P22" s="810"/>
      <c r="Q22" s="827"/>
      <c r="R22" s="828"/>
      <c r="S22" s="828"/>
      <c r="T22" s="828"/>
      <c r="U22" s="828"/>
      <c r="V22" s="828"/>
      <c r="W22" s="828"/>
      <c r="X22" s="828"/>
      <c r="Y22" s="828"/>
      <c r="Z22" s="828"/>
      <c r="AA22" s="828"/>
      <c r="AB22" s="828"/>
      <c r="AC22" s="828"/>
      <c r="AD22" s="828"/>
      <c r="AE22" s="829"/>
      <c r="AF22" s="814"/>
      <c r="AG22" s="815"/>
      <c r="AH22" s="815"/>
      <c r="AI22" s="815"/>
      <c r="AJ22" s="816"/>
      <c r="AK22" s="830"/>
      <c r="AL22" s="831"/>
      <c r="AM22" s="831"/>
      <c r="AN22" s="831"/>
      <c r="AO22" s="831"/>
      <c r="AP22" s="831"/>
      <c r="AQ22" s="831"/>
      <c r="AR22" s="831"/>
      <c r="AS22" s="831"/>
      <c r="AT22" s="831"/>
      <c r="AU22" s="832"/>
      <c r="AV22" s="832"/>
      <c r="AW22" s="832"/>
      <c r="AX22" s="832"/>
      <c r="AY22" s="833"/>
      <c r="AZ22" s="834" t="s">
        <v>389</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07"/>
      <c r="EA22" s="230"/>
    </row>
    <row r="23" spans="1:131" s="231" customFormat="1" ht="26.25" customHeight="1" thickBot="1" x14ac:dyDescent="0.2">
      <c r="A23" s="236" t="s">
        <v>390</v>
      </c>
      <c r="B23" s="817" t="s">
        <v>391</v>
      </c>
      <c r="C23" s="818"/>
      <c r="D23" s="818"/>
      <c r="E23" s="818"/>
      <c r="F23" s="818"/>
      <c r="G23" s="818"/>
      <c r="H23" s="818"/>
      <c r="I23" s="818"/>
      <c r="J23" s="818"/>
      <c r="K23" s="818"/>
      <c r="L23" s="818"/>
      <c r="M23" s="818"/>
      <c r="N23" s="818"/>
      <c r="O23" s="818"/>
      <c r="P23" s="819"/>
      <c r="Q23" s="820">
        <v>54005</v>
      </c>
      <c r="R23" s="821"/>
      <c r="S23" s="821"/>
      <c r="T23" s="821"/>
      <c r="U23" s="821"/>
      <c r="V23" s="821">
        <v>52568</v>
      </c>
      <c r="W23" s="821"/>
      <c r="X23" s="821"/>
      <c r="Y23" s="821"/>
      <c r="Z23" s="821"/>
      <c r="AA23" s="821">
        <f>SUM(AA7:AE9)</f>
        <v>1437</v>
      </c>
      <c r="AB23" s="821"/>
      <c r="AC23" s="821"/>
      <c r="AD23" s="821"/>
      <c r="AE23" s="822"/>
      <c r="AF23" s="823">
        <v>1428</v>
      </c>
      <c r="AG23" s="821"/>
      <c r="AH23" s="821"/>
      <c r="AI23" s="821"/>
      <c r="AJ23" s="824"/>
      <c r="AK23" s="825"/>
      <c r="AL23" s="826"/>
      <c r="AM23" s="826"/>
      <c r="AN23" s="826"/>
      <c r="AO23" s="826"/>
      <c r="AP23" s="821">
        <f>SUM(AP7:AT9)</f>
        <v>33738</v>
      </c>
      <c r="AQ23" s="821"/>
      <c r="AR23" s="821"/>
      <c r="AS23" s="821"/>
      <c r="AT23" s="821"/>
      <c r="AU23" s="837"/>
      <c r="AV23" s="837"/>
      <c r="AW23" s="837"/>
      <c r="AX23" s="837"/>
      <c r="AY23" s="838"/>
      <c r="AZ23" s="839" t="s">
        <v>392</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07"/>
      <c r="EA23" s="230"/>
    </row>
    <row r="24" spans="1:131" s="231" customFormat="1" ht="26.25" customHeight="1" x14ac:dyDescent="0.15">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07"/>
      <c r="EA24" s="230"/>
    </row>
    <row r="25" spans="1:131" ht="26.25" customHeight="1" thickBot="1" x14ac:dyDescent="0.2">
      <c r="A25" s="753" t="s">
        <v>394</v>
      </c>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753"/>
      <c r="AQ25" s="753"/>
      <c r="AR25" s="753"/>
      <c r="AS25" s="753"/>
      <c r="AT25" s="753"/>
      <c r="AU25" s="753"/>
      <c r="AV25" s="753"/>
      <c r="AW25" s="753"/>
      <c r="AX25" s="753"/>
      <c r="AY25" s="753"/>
      <c r="AZ25" s="753"/>
      <c r="BA25" s="753"/>
      <c r="BB25" s="753"/>
      <c r="BC25" s="753"/>
      <c r="BD25" s="753"/>
      <c r="BE25" s="753"/>
      <c r="BF25" s="753"/>
      <c r="BG25" s="753"/>
      <c r="BH25" s="753"/>
      <c r="BI25" s="753"/>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07"/>
      <c r="EA25" s="226"/>
    </row>
    <row r="26" spans="1:131" ht="26.25" customHeight="1" x14ac:dyDescent="0.15">
      <c r="A26" s="755" t="s">
        <v>368</v>
      </c>
      <c r="B26" s="756"/>
      <c r="C26" s="756"/>
      <c r="D26" s="756"/>
      <c r="E26" s="756"/>
      <c r="F26" s="756"/>
      <c r="G26" s="756"/>
      <c r="H26" s="756"/>
      <c r="I26" s="756"/>
      <c r="J26" s="756"/>
      <c r="K26" s="756"/>
      <c r="L26" s="756"/>
      <c r="M26" s="756"/>
      <c r="N26" s="756"/>
      <c r="O26" s="756"/>
      <c r="P26" s="757"/>
      <c r="Q26" s="761" t="s">
        <v>395</v>
      </c>
      <c r="R26" s="762"/>
      <c r="S26" s="762"/>
      <c r="T26" s="762"/>
      <c r="U26" s="763"/>
      <c r="V26" s="761" t="s">
        <v>396</v>
      </c>
      <c r="W26" s="762"/>
      <c r="X26" s="762"/>
      <c r="Y26" s="762"/>
      <c r="Z26" s="763"/>
      <c r="AA26" s="761" t="s">
        <v>397</v>
      </c>
      <c r="AB26" s="762"/>
      <c r="AC26" s="762"/>
      <c r="AD26" s="762"/>
      <c r="AE26" s="762"/>
      <c r="AF26" s="842" t="s">
        <v>398</v>
      </c>
      <c r="AG26" s="843"/>
      <c r="AH26" s="843"/>
      <c r="AI26" s="843"/>
      <c r="AJ26" s="844"/>
      <c r="AK26" s="762" t="s">
        <v>399</v>
      </c>
      <c r="AL26" s="762"/>
      <c r="AM26" s="762"/>
      <c r="AN26" s="762"/>
      <c r="AO26" s="763"/>
      <c r="AP26" s="761" t="s">
        <v>400</v>
      </c>
      <c r="AQ26" s="762"/>
      <c r="AR26" s="762"/>
      <c r="AS26" s="762"/>
      <c r="AT26" s="763"/>
      <c r="AU26" s="761" t="s">
        <v>401</v>
      </c>
      <c r="AV26" s="762"/>
      <c r="AW26" s="762"/>
      <c r="AX26" s="762"/>
      <c r="AY26" s="763"/>
      <c r="AZ26" s="761" t="s">
        <v>402</v>
      </c>
      <c r="BA26" s="762"/>
      <c r="BB26" s="762"/>
      <c r="BC26" s="762"/>
      <c r="BD26" s="763"/>
      <c r="BE26" s="761" t="s">
        <v>375</v>
      </c>
      <c r="BF26" s="762"/>
      <c r="BG26" s="762"/>
      <c r="BH26" s="762"/>
      <c r="BI26" s="768"/>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07"/>
      <c r="EA26" s="226"/>
    </row>
    <row r="27" spans="1:131" ht="26.25" customHeight="1" thickBot="1" x14ac:dyDescent="0.2">
      <c r="A27" s="758"/>
      <c r="B27" s="759"/>
      <c r="C27" s="759"/>
      <c r="D27" s="759"/>
      <c r="E27" s="759"/>
      <c r="F27" s="759"/>
      <c r="G27" s="759"/>
      <c r="H27" s="759"/>
      <c r="I27" s="759"/>
      <c r="J27" s="759"/>
      <c r="K27" s="759"/>
      <c r="L27" s="759"/>
      <c r="M27" s="759"/>
      <c r="N27" s="759"/>
      <c r="O27" s="759"/>
      <c r="P27" s="760"/>
      <c r="Q27" s="764"/>
      <c r="R27" s="765"/>
      <c r="S27" s="765"/>
      <c r="T27" s="765"/>
      <c r="U27" s="766"/>
      <c r="V27" s="764"/>
      <c r="W27" s="765"/>
      <c r="X27" s="765"/>
      <c r="Y27" s="765"/>
      <c r="Z27" s="766"/>
      <c r="AA27" s="764"/>
      <c r="AB27" s="765"/>
      <c r="AC27" s="765"/>
      <c r="AD27" s="765"/>
      <c r="AE27" s="765"/>
      <c r="AF27" s="845"/>
      <c r="AG27" s="846"/>
      <c r="AH27" s="846"/>
      <c r="AI27" s="846"/>
      <c r="AJ27" s="847"/>
      <c r="AK27" s="765"/>
      <c r="AL27" s="765"/>
      <c r="AM27" s="765"/>
      <c r="AN27" s="765"/>
      <c r="AO27" s="766"/>
      <c r="AP27" s="764"/>
      <c r="AQ27" s="765"/>
      <c r="AR27" s="765"/>
      <c r="AS27" s="765"/>
      <c r="AT27" s="766"/>
      <c r="AU27" s="764"/>
      <c r="AV27" s="765"/>
      <c r="AW27" s="765"/>
      <c r="AX27" s="765"/>
      <c r="AY27" s="766"/>
      <c r="AZ27" s="764"/>
      <c r="BA27" s="765"/>
      <c r="BB27" s="765"/>
      <c r="BC27" s="765"/>
      <c r="BD27" s="766"/>
      <c r="BE27" s="764"/>
      <c r="BF27" s="765"/>
      <c r="BG27" s="765"/>
      <c r="BH27" s="765"/>
      <c r="BI27" s="770"/>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07"/>
      <c r="EA27" s="226"/>
    </row>
    <row r="28" spans="1:131" ht="26.25" customHeight="1" thickTop="1" x14ac:dyDescent="0.15">
      <c r="A28" s="238">
        <v>1</v>
      </c>
      <c r="B28" s="777" t="s">
        <v>403</v>
      </c>
      <c r="C28" s="778"/>
      <c r="D28" s="778"/>
      <c r="E28" s="778"/>
      <c r="F28" s="778"/>
      <c r="G28" s="778"/>
      <c r="H28" s="778"/>
      <c r="I28" s="778"/>
      <c r="J28" s="778"/>
      <c r="K28" s="778"/>
      <c r="L28" s="778"/>
      <c r="M28" s="778"/>
      <c r="N28" s="778"/>
      <c r="O28" s="778"/>
      <c r="P28" s="779"/>
      <c r="Q28" s="850">
        <v>14971</v>
      </c>
      <c r="R28" s="851"/>
      <c r="S28" s="851"/>
      <c r="T28" s="851"/>
      <c r="U28" s="851"/>
      <c r="V28" s="851">
        <v>14220</v>
      </c>
      <c r="W28" s="851"/>
      <c r="X28" s="851"/>
      <c r="Y28" s="851"/>
      <c r="Z28" s="851"/>
      <c r="AA28" s="851">
        <v>752</v>
      </c>
      <c r="AB28" s="851"/>
      <c r="AC28" s="851"/>
      <c r="AD28" s="851"/>
      <c r="AE28" s="852"/>
      <c r="AF28" s="853">
        <v>752</v>
      </c>
      <c r="AG28" s="851"/>
      <c r="AH28" s="851"/>
      <c r="AI28" s="851"/>
      <c r="AJ28" s="854"/>
      <c r="AK28" s="855">
        <v>1594</v>
      </c>
      <c r="AL28" s="856"/>
      <c r="AM28" s="856"/>
      <c r="AN28" s="856"/>
      <c r="AO28" s="856"/>
      <c r="AP28" s="856" t="s">
        <v>521</v>
      </c>
      <c r="AQ28" s="856"/>
      <c r="AR28" s="856"/>
      <c r="AS28" s="856"/>
      <c r="AT28" s="856"/>
      <c r="AU28" s="856" t="s">
        <v>521</v>
      </c>
      <c r="AV28" s="856"/>
      <c r="AW28" s="856"/>
      <c r="AX28" s="856"/>
      <c r="AY28" s="856"/>
      <c r="AZ28" s="857" t="s">
        <v>605</v>
      </c>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07"/>
      <c r="EA28" s="226"/>
    </row>
    <row r="29" spans="1:131" ht="26.25" customHeight="1" x14ac:dyDescent="0.15">
      <c r="A29" s="238">
        <v>2</v>
      </c>
      <c r="B29" s="808" t="s">
        <v>404</v>
      </c>
      <c r="C29" s="809"/>
      <c r="D29" s="809"/>
      <c r="E29" s="809"/>
      <c r="F29" s="809"/>
      <c r="G29" s="809"/>
      <c r="H29" s="809"/>
      <c r="I29" s="809"/>
      <c r="J29" s="809"/>
      <c r="K29" s="809"/>
      <c r="L29" s="809"/>
      <c r="M29" s="809"/>
      <c r="N29" s="809"/>
      <c r="O29" s="809"/>
      <c r="P29" s="810"/>
      <c r="Q29" s="811">
        <v>18</v>
      </c>
      <c r="R29" s="812"/>
      <c r="S29" s="812"/>
      <c r="T29" s="812"/>
      <c r="U29" s="812"/>
      <c r="V29" s="812">
        <v>14</v>
      </c>
      <c r="W29" s="812"/>
      <c r="X29" s="812"/>
      <c r="Y29" s="812"/>
      <c r="Z29" s="812"/>
      <c r="AA29" s="812">
        <v>4</v>
      </c>
      <c r="AB29" s="812"/>
      <c r="AC29" s="812"/>
      <c r="AD29" s="812"/>
      <c r="AE29" s="813"/>
      <c r="AF29" s="814">
        <v>4</v>
      </c>
      <c r="AG29" s="815"/>
      <c r="AH29" s="815"/>
      <c r="AI29" s="815"/>
      <c r="AJ29" s="816"/>
      <c r="AK29" s="862">
        <v>3</v>
      </c>
      <c r="AL29" s="858"/>
      <c r="AM29" s="858"/>
      <c r="AN29" s="858"/>
      <c r="AO29" s="858"/>
      <c r="AP29" s="858" t="s">
        <v>521</v>
      </c>
      <c r="AQ29" s="858"/>
      <c r="AR29" s="858"/>
      <c r="AS29" s="858"/>
      <c r="AT29" s="858"/>
      <c r="AU29" s="858" t="s">
        <v>521</v>
      </c>
      <c r="AV29" s="858"/>
      <c r="AW29" s="858"/>
      <c r="AX29" s="858"/>
      <c r="AY29" s="858"/>
      <c r="AZ29" s="859" t="s">
        <v>605</v>
      </c>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07"/>
      <c r="EA29" s="226"/>
    </row>
    <row r="30" spans="1:131" ht="26.25" customHeight="1" x14ac:dyDescent="0.15">
      <c r="A30" s="238">
        <v>3</v>
      </c>
      <c r="B30" s="808" t="s">
        <v>405</v>
      </c>
      <c r="C30" s="809"/>
      <c r="D30" s="809"/>
      <c r="E30" s="809"/>
      <c r="F30" s="809"/>
      <c r="G30" s="809"/>
      <c r="H30" s="809"/>
      <c r="I30" s="809"/>
      <c r="J30" s="809"/>
      <c r="K30" s="809"/>
      <c r="L30" s="809"/>
      <c r="M30" s="809"/>
      <c r="N30" s="809"/>
      <c r="O30" s="809"/>
      <c r="P30" s="810"/>
      <c r="Q30" s="811">
        <v>10572</v>
      </c>
      <c r="R30" s="812"/>
      <c r="S30" s="812"/>
      <c r="T30" s="812"/>
      <c r="U30" s="812"/>
      <c r="V30" s="812">
        <v>10411</v>
      </c>
      <c r="W30" s="812"/>
      <c r="X30" s="812"/>
      <c r="Y30" s="812"/>
      <c r="Z30" s="812"/>
      <c r="AA30" s="812">
        <v>160</v>
      </c>
      <c r="AB30" s="812"/>
      <c r="AC30" s="812"/>
      <c r="AD30" s="812"/>
      <c r="AE30" s="813"/>
      <c r="AF30" s="814">
        <v>160</v>
      </c>
      <c r="AG30" s="815"/>
      <c r="AH30" s="815"/>
      <c r="AI30" s="815"/>
      <c r="AJ30" s="816"/>
      <c r="AK30" s="862">
        <v>1737</v>
      </c>
      <c r="AL30" s="858"/>
      <c r="AM30" s="858"/>
      <c r="AN30" s="858"/>
      <c r="AO30" s="858"/>
      <c r="AP30" s="858" t="s">
        <v>521</v>
      </c>
      <c r="AQ30" s="858"/>
      <c r="AR30" s="858"/>
      <c r="AS30" s="858"/>
      <c r="AT30" s="858"/>
      <c r="AU30" s="858" t="s">
        <v>521</v>
      </c>
      <c r="AV30" s="858"/>
      <c r="AW30" s="858"/>
      <c r="AX30" s="858"/>
      <c r="AY30" s="858"/>
      <c r="AZ30" s="859" t="s">
        <v>605</v>
      </c>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07"/>
      <c r="EA30" s="226"/>
    </row>
    <row r="31" spans="1:131" ht="26.25" customHeight="1" x14ac:dyDescent="0.15">
      <c r="A31" s="238">
        <v>4</v>
      </c>
      <c r="B31" s="808" t="s">
        <v>406</v>
      </c>
      <c r="C31" s="809"/>
      <c r="D31" s="809"/>
      <c r="E31" s="809"/>
      <c r="F31" s="809"/>
      <c r="G31" s="809"/>
      <c r="H31" s="809"/>
      <c r="I31" s="809"/>
      <c r="J31" s="809"/>
      <c r="K31" s="809"/>
      <c r="L31" s="809"/>
      <c r="M31" s="809"/>
      <c r="N31" s="809"/>
      <c r="O31" s="809"/>
      <c r="P31" s="810"/>
      <c r="Q31" s="811">
        <v>1829</v>
      </c>
      <c r="R31" s="812"/>
      <c r="S31" s="812"/>
      <c r="T31" s="812"/>
      <c r="U31" s="812"/>
      <c r="V31" s="812">
        <v>1805</v>
      </c>
      <c r="W31" s="812"/>
      <c r="X31" s="812"/>
      <c r="Y31" s="812"/>
      <c r="Z31" s="812"/>
      <c r="AA31" s="812">
        <v>24</v>
      </c>
      <c r="AB31" s="812"/>
      <c r="AC31" s="812"/>
      <c r="AD31" s="812"/>
      <c r="AE31" s="813"/>
      <c r="AF31" s="814">
        <v>24</v>
      </c>
      <c r="AG31" s="815"/>
      <c r="AH31" s="815"/>
      <c r="AI31" s="815"/>
      <c r="AJ31" s="816"/>
      <c r="AK31" s="862">
        <v>496</v>
      </c>
      <c r="AL31" s="858"/>
      <c r="AM31" s="858"/>
      <c r="AN31" s="858"/>
      <c r="AO31" s="858"/>
      <c r="AP31" s="858" t="s">
        <v>521</v>
      </c>
      <c r="AQ31" s="858"/>
      <c r="AR31" s="858"/>
      <c r="AS31" s="858"/>
      <c r="AT31" s="858"/>
      <c r="AU31" s="858" t="s">
        <v>521</v>
      </c>
      <c r="AV31" s="858"/>
      <c r="AW31" s="858"/>
      <c r="AX31" s="858"/>
      <c r="AY31" s="858"/>
      <c r="AZ31" s="859" t="s">
        <v>605</v>
      </c>
      <c r="BA31" s="859"/>
      <c r="BB31" s="859"/>
      <c r="BC31" s="859"/>
      <c r="BD31" s="859"/>
      <c r="BE31" s="860"/>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07"/>
      <c r="EA31" s="226"/>
    </row>
    <row r="32" spans="1:131" ht="26.25" customHeight="1" x14ac:dyDescent="0.15">
      <c r="A32" s="238">
        <v>5</v>
      </c>
      <c r="B32" s="808" t="s">
        <v>407</v>
      </c>
      <c r="C32" s="809"/>
      <c r="D32" s="809"/>
      <c r="E32" s="809"/>
      <c r="F32" s="809"/>
      <c r="G32" s="809"/>
      <c r="H32" s="809"/>
      <c r="I32" s="809"/>
      <c r="J32" s="809"/>
      <c r="K32" s="809"/>
      <c r="L32" s="809"/>
      <c r="M32" s="809"/>
      <c r="N32" s="809"/>
      <c r="O32" s="809"/>
      <c r="P32" s="810"/>
      <c r="Q32" s="811">
        <v>2216</v>
      </c>
      <c r="R32" s="812"/>
      <c r="S32" s="812"/>
      <c r="T32" s="812"/>
      <c r="U32" s="812"/>
      <c r="V32" s="812">
        <v>2082</v>
      </c>
      <c r="W32" s="812"/>
      <c r="X32" s="812"/>
      <c r="Y32" s="812"/>
      <c r="Z32" s="812"/>
      <c r="AA32" s="812">
        <v>134</v>
      </c>
      <c r="AB32" s="812"/>
      <c r="AC32" s="812"/>
      <c r="AD32" s="812"/>
      <c r="AE32" s="813"/>
      <c r="AF32" s="814">
        <v>2678</v>
      </c>
      <c r="AG32" s="815"/>
      <c r="AH32" s="815"/>
      <c r="AI32" s="815"/>
      <c r="AJ32" s="816"/>
      <c r="AK32" s="862">
        <v>19</v>
      </c>
      <c r="AL32" s="858"/>
      <c r="AM32" s="858"/>
      <c r="AN32" s="858"/>
      <c r="AO32" s="858"/>
      <c r="AP32" s="858">
        <v>1720</v>
      </c>
      <c r="AQ32" s="858"/>
      <c r="AR32" s="858"/>
      <c r="AS32" s="858"/>
      <c r="AT32" s="858"/>
      <c r="AU32" s="858">
        <v>95</v>
      </c>
      <c r="AV32" s="858"/>
      <c r="AW32" s="858"/>
      <c r="AX32" s="858"/>
      <c r="AY32" s="858"/>
      <c r="AZ32" s="859" t="s">
        <v>521</v>
      </c>
      <c r="BA32" s="859"/>
      <c r="BB32" s="859"/>
      <c r="BC32" s="859"/>
      <c r="BD32" s="859"/>
      <c r="BE32" s="860" t="s">
        <v>590</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07"/>
      <c r="EA32" s="226"/>
    </row>
    <row r="33" spans="1:131" ht="26.25" customHeight="1" x14ac:dyDescent="0.15">
      <c r="A33" s="238">
        <v>6</v>
      </c>
      <c r="B33" s="808" t="s">
        <v>408</v>
      </c>
      <c r="C33" s="809"/>
      <c r="D33" s="809"/>
      <c r="E33" s="809"/>
      <c r="F33" s="809"/>
      <c r="G33" s="809"/>
      <c r="H33" s="809"/>
      <c r="I33" s="809"/>
      <c r="J33" s="809"/>
      <c r="K33" s="809"/>
      <c r="L33" s="809"/>
      <c r="M33" s="809"/>
      <c r="N33" s="809"/>
      <c r="O33" s="809"/>
      <c r="P33" s="810"/>
      <c r="Q33" s="811">
        <v>3552</v>
      </c>
      <c r="R33" s="812"/>
      <c r="S33" s="812"/>
      <c r="T33" s="812"/>
      <c r="U33" s="812"/>
      <c r="V33" s="812">
        <v>3431</v>
      </c>
      <c r="W33" s="812"/>
      <c r="X33" s="812"/>
      <c r="Y33" s="812"/>
      <c r="Z33" s="812"/>
      <c r="AA33" s="812">
        <v>121</v>
      </c>
      <c r="AB33" s="812"/>
      <c r="AC33" s="812"/>
      <c r="AD33" s="812"/>
      <c r="AE33" s="813"/>
      <c r="AF33" s="814">
        <v>825</v>
      </c>
      <c r="AG33" s="815"/>
      <c r="AH33" s="815"/>
      <c r="AI33" s="815"/>
      <c r="AJ33" s="816"/>
      <c r="AK33" s="862">
        <v>2172</v>
      </c>
      <c r="AL33" s="858"/>
      <c r="AM33" s="858"/>
      <c r="AN33" s="858"/>
      <c r="AO33" s="858"/>
      <c r="AP33" s="858">
        <v>21743</v>
      </c>
      <c r="AQ33" s="858"/>
      <c r="AR33" s="858"/>
      <c r="AS33" s="858"/>
      <c r="AT33" s="858"/>
      <c r="AU33" s="858">
        <v>16350</v>
      </c>
      <c r="AV33" s="858"/>
      <c r="AW33" s="858"/>
      <c r="AX33" s="858"/>
      <c r="AY33" s="858"/>
      <c r="AZ33" s="859" t="s">
        <v>521</v>
      </c>
      <c r="BA33" s="859"/>
      <c r="BB33" s="859"/>
      <c r="BC33" s="859"/>
      <c r="BD33" s="859"/>
      <c r="BE33" s="860" t="s">
        <v>590</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07"/>
      <c r="EA33" s="226"/>
    </row>
    <row r="34" spans="1:131" ht="26.25" customHeight="1" x14ac:dyDescent="0.15">
      <c r="A34" s="238">
        <v>7</v>
      </c>
      <c r="B34" s="808"/>
      <c r="C34" s="809"/>
      <c r="D34" s="809"/>
      <c r="E34" s="809"/>
      <c r="F34" s="809"/>
      <c r="G34" s="809"/>
      <c r="H34" s="809"/>
      <c r="I34" s="809"/>
      <c r="J34" s="809"/>
      <c r="K34" s="809"/>
      <c r="L34" s="809"/>
      <c r="M34" s="809"/>
      <c r="N34" s="809"/>
      <c r="O34" s="809"/>
      <c r="P34" s="810"/>
      <c r="Q34" s="811"/>
      <c r="R34" s="812"/>
      <c r="S34" s="812"/>
      <c r="T34" s="812"/>
      <c r="U34" s="812"/>
      <c r="V34" s="812"/>
      <c r="W34" s="812"/>
      <c r="X34" s="812"/>
      <c r="Y34" s="812"/>
      <c r="Z34" s="812"/>
      <c r="AA34" s="812"/>
      <c r="AB34" s="812"/>
      <c r="AC34" s="812"/>
      <c r="AD34" s="812"/>
      <c r="AE34" s="813"/>
      <c r="AF34" s="814"/>
      <c r="AG34" s="815"/>
      <c r="AH34" s="815"/>
      <c r="AI34" s="815"/>
      <c r="AJ34" s="816"/>
      <c r="AK34" s="862"/>
      <c r="AL34" s="858"/>
      <c r="AM34" s="858"/>
      <c r="AN34" s="858"/>
      <c r="AO34" s="858"/>
      <c r="AP34" s="858"/>
      <c r="AQ34" s="858"/>
      <c r="AR34" s="858"/>
      <c r="AS34" s="858"/>
      <c r="AT34" s="858"/>
      <c r="AU34" s="858"/>
      <c r="AV34" s="858"/>
      <c r="AW34" s="858"/>
      <c r="AX34" s="858"/>
      <c r="AY34" s="858"/>
      <c r="AZ34" s="859"/>
      <c r="BA34" s="859"/>
      <c r="BB34" s="859"/>
      <c r="BC34" s="859"/>
      <c r="BD34" s="859"/>
      <c r="BE34" s="860"/>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07"/>
      <c r="EA34" s="226"/>
    </row>
    <row r="35" spans="1:131" ht="26.25" customHeight="1" x14ac:dyDescent="0.15">
      <c r="A35" s="238">
        <v>8</v>
      </c>
      <c r="B35" s="808"/>
      <c r="C35" s="809"/>
      <c r="D35" s="809"/>
      <c r="E35" s="809"/>
      <c r="F35" s="809"/>
      <c r="G35" s="809"/>
      <c r="H35" s="809"/>
      <c r="I35" s="809"/>
      <c r="J35" s="809"/>
      <c r="K35" s="809"/>
      <c r="L35" s="809"/>
      <c r="M35" s="809"/>
      <c r="N35" s="809"/>
      <c r="O35" s="809"/>
      <c r="P35" s="810"/>
      <c r="Q35" s="811"/>
      <c r="R35" s="812"/>
      <c r="S35" s="812"/>
      <c r="T35" s="812"/>
      <c r="U35" s="812"/>
      <c r="V35" s="812"/>
      <c r="W35" s="812"/>
      <c r="X35" s="812"/>
      <c r="Y35" s="812"/>
      <c r="Z35" s="812"/>
      <c r="AA35" s="812"/>
      <c r="AB35" s="812"/>
      <c r="AC35" s="812"/>
      <c r="AD35" s="812"/>
      <c r="AE35" s="813"/>
      <c r="AF35" s="814"/>
      <c r="AG35" s="815"/>
      <c r="AH35" s="815"/>
      <c r="AI35" s="815"/>
      <c r="AJ35" s="816"/>
      <c r="AK35" s="862"/>
      <c r="AL35" s="858"/>
      <c r="AM35" s="858"/>
      <c r="AN35" s="858"/>
      <c r="AO35" s="858"/>
      <c r="AP35" s="858"/>
      <c r="AQ35" s="858"/>
      <c r="AR35" s="858"/>
      <c r="AS35" s="858"/>
      <c r="AT35" s="858"/>
      <c r="AU35" s="858"/>
      <c r="AV35" s="858"/>
      <c r="AW35" s="858"/>
      <c r="AX35" s="858"/>
      <c r="AY35" s="858"/>
      <c r="AZ35" s="859"/>
      <c r="BA35" s="859"/>
      <c r="BB35" s="859"/>
      <c r="BC35" s="859"/>
      <c r="BD35" s="859"/>
      <c r="BE35" s="860"/>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07"/>
      <c r="EA35" s="226"/>
    </row>
    <row r="36" spans="1:131" ht="26.25" customHeight="1" x14ac:dyDescent="0.15">
      <c r="A36" s="238">
        <v>9</v>
      </c>
      <c r="B36" s="808"/>
      <c r="C36" s="809"/>
      <c r="D36" s="809"/>
      <c r="E36" s="809"/>
      <c r="F36" s="809"/>
      <c r="G36" s="809"/>
      <c r="H36" s="809"/>
      <c r="I36" s="809"/>
      <c r="J36" s="809"/>
      <c r="K36" s="809"/>
      <c r="L36" s="809"/>
      <c r="M36" s="809"/>
      <c r="N36" s="809"/>
      <c r="O36" s="809"/>
      <c r="P36" s="810"/>
      <c r="Q36" s="811"/>
      <c r="R36" s="812"/>
      <c r="S36" s="812"/>
      <c r="T36" s="812"/>
      <c r="U36" s="812"/>
      <c r="V36" s="812"/>
      <c r="W36" s="812"/>
      <c r="X36" s="812"/>
      <c r="Y36" s="812"/>
      <c r="Z36" s="812"/>
      <c r="AA36" s="812"/>
      <c r="AB36" s="812"/>
      <c r="AC36" s="812"/>
      <c r="AD36" s="812"/>
      <c r="AE36" s="813"/>
      <c r="AF36" s="814"/>
      <c r="AG36" s="815"/>
      <c r="AH36" s="815"/>
      <c r="AI36" s="815"/>
      <c r="AJ36" s="816"/>
      <c r="AK36" s="862"/>
      <c r="AL36" s="858"/>
      <c r="AM36" s="858"/>
      <c r="AN36" s="858"/>
      <c r="AO36" s="858"/>
      <c r="AP36" s="858"/>
      <c r="AQ36" s="858"/>
      <c r="AR36" s="858"/>
      <c r="AS36" s="858"/>
      <c r="AT36" s="858"/>
      <c r="AU36" s="858"/>
      <c r="AV36" s="858"/>
      <c r="AW36" s="858"/>
      <c r="AX36" s="858"/>
      <c r="AY36" s="858"/>
      <c r="AZ36" s="859"/>
      <c r="BA36" s="859"/>
      <c r="BB36" s="859"/>
      <c r="BC36" s="859"/>
      <c r="BD36" s="859"/>
      <c r="BE36" s="860"/>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07"/>
      <c r="EA36" s="226"/>
    </row>
    <row r="37" spans="1:131" ht="26.25" customHeight="1" x14ac:dyDescent="0.15">
      <c r="A37" s="238">
        <v>10</v>
      </c>
      <c r="B37" s="808"/>
      <c r="C37" s="809"/>
      <c r="D37" s="809"/>
      <c r="E37" s="809"/>
      <c r="F37" s="809"/>
      <c r="G37" s="809"/>
      <c r="H37" s="809"/>
      <c r="I37" s="809"/>
      <c r="J37" s="809"/>
      <c r="K37" s="809"/>
      <c r="L37" s="809"/>
      <c r="M37" s="809"/>
      <c r="N37" s="809"/>
      <c r="O37" s="809"/>
      <c r="P37" s="810"/>
      <c r="Q37" s="811"/>
      <c r="R37" s="812"/>
      <c r="S37" s="812"/>
      <c r="T37" s="812"/>
      <c r="U37" s="812"/>
      <c r="V37" s="812"/>
      <c r="W37" s="812"/>
      <c r="X37" s="812"/>
      <c r="Y37" s="812"/>
      <c r="Z37" s="812"/>
      <c r="AA37" s="812"/>
      <c r="AB37" s="812"/>
      <c r="AC37" s="812"/>
      <c r="AD37" s="812"/>
      <c r="AE37" s="813"/>
      <c r="AF37" s="814"/>
      <c r="AG37" s="815"/>
      <c r="AH37" s="815"/>
      <c r="AI37" s="815"/>
      <c r="AJ37" s="816"/>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07"/>
      <c r="EA37" s="226"/>
    </row>
    <row r="38" spans="1:131" ht="26.25" customHeight="1" x14ac:dyDescent="0.15">
      <c r="A38" s="238">
        <v>11</v>
      </c>
      <c r="B38" s="808"/>
      <c r="C38" s="809"/>
      <c r="D38" s="809"/>
      <c r="E38" s="809"/>
      <c r="F38" s="809"/>
      <c r="G38" s="809"/>
      <c r="H38" s="809"/>
      <c r="I38" s="809"/>
      <c r="J38" s="809"/>
      <c r="K38" s="809"/>
      <c r="L38" s="809"/>
      <c r="M38" s="809"/>
      <c r="N38" s="809"/>
      <c r="O38" s="809"/>
      <c r="P38" s="810"/>
      <c r="Q38" s="811"/>
      <c r="R38" s="812"/>
      <c r="S38" s="812"/>
      <c r="T38" s="812"/>
      <c r="U38" s="812"/>
      <c r="V38" s="812"/>
      <c r="W38" s="812"/>
      <c r="X38" s="812"/>
      <c r="Y38" s="812"/>
      <c r="Z38" s="812"/>
      <c r="AA38" s="812"/>
      <c r="AB38" s="812"/>
      <c r="AC38" s="812"/>
      <c r="AD38" s="812"/>
      <c r="AE38" s="813"/>
      <c r="AF38" s="814"/>
      <c r="AG38" s="815"/>
      <c r="AH38" s="815"/>
      <c r="AI38" s="815"/>
      <c r="AJ38" s="816"/>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07"/>
      <c r="EA38" s="226"/>
    </row>
    <row r="39" spans="1:131" ht="26.25" customHeight="1" x14ac:dyDescent="0.15">
      <c r="A39" s="238">
        <v>12</v>
      </c>
      <c r="B39" s="808"/>
      <c r="C39" s="809"/>
      <c r="D39" s="809"/>
      <c r="E39" s="809"/>
      <c r="F39" s="809"/>
      <c r="G39" s="809"/>
      <c r="H39" s="809"/>
      <c r="I39" s="809"/>
      <c r="J39" s="809"/>
      <c r="K39" s="809"/>
      <c r="L39" s="809"/>
      <c r="M39" s="809"/>
      <c r="N39" s="809"/>
      <c r="O39" s="809"/>
      <c r="P39" s="810"/>
      <c r="Q39" s="811"/>
      <c r="R39" s="812"/>
      <c r="S39" s="812"/>
      <c r="T39" s="812"/>
      <c r="U39" s="812"/>
      <c r="V39" s="812"/>
      <c r="W39" s="812"/>
      <c r="X39" s="812"/>
      <c r="Y39" s="812"/>
      <c r="Z39" s="812"/>
      <c r="AA39" s="812"/>
      <c r="AB39" s="812"/>
      <c r="AC39" s="812"/>
      <c r="AD39" s="812"/>
      <c r="AE39" s="813"/>
      <c r="AF39" s="814"/>
      <c r="AG39" s="815"/>
      <c r="AH39" s="815"/>
      <c r="AI39" s="815"/>
      <c r="AJ39" s="816"/>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07"/>
      <c r="EA39" s="226"/>
    </row>
    <row r="40" spans="1:131" ht="26.25" customHeight="1" x14ac:dyDescent="0.15">
      <c r="A40" s="234">
        <v>13</v>
      </c>
      <c r="B40" s="808"/>
      <c r="C40" s="809"/>
      <c r="D40" s="809"/>
      <c r="E40" s="809"/>
      <c r="F40" s="809"/>
      <c r="G40" s="809"/>
      <c r="H40" s="809"/>
      <c r="I40" s="809"/>
      <c r="J40" s="809"/>
      <c r="K40" s="809"/>
      <c r="L40" s="809"/>
      <c r="M40" s="809"/>
      <c r="N40" s="809"/>
      <c r="O40" s="809"/>
      <c r="P40" s="810"/>
      <c r="Q40" s="811"/>
      <c r="R40" s="812"/>
      <c r="S40" s="812"/>
      <c r="T40" s="812"/>
      <c r="U40" s="812"/>
      <c r="V40" s="812"/>
      <c r="W40" s="812"/>
      <c r="X40" s="812"/>
      <c r="Y40" s="812"/>
      <c r="Z40" s="812"/>
      <c r="AA40" s="812"/>
      <c r="AB40" s="812"/>
      <c r="AC40" s="812"/>
      <c r="AD40" s="812"/>
      <c r="AE40" s="813"/>
      <c r="AF40" s="814"/>
      <c r="AG40" s="815"/>
      <c r="AH40" s="815"/>
      <c r="AI40" s="815"/>
      <c r="AJ40" s="816"/>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07"/>
      <c r="EA40" s="226"/>
    </row>
    <row r="41" spans="1:131" ht="26.25" customHeight="1" x14ac:dyDescent="0.15">
      <c r="A41" s="234">
        <v>14</v>
      </c>
      <c r="B41" s="808"/>
      <c r="C41" s="809"/>
      <c r="D41" s="809"/>
      <c r="E41" s="809"/>
      <c r="F41" s="809"/>
      <c r="G41" s="809"/>
      <c r="H41" s="809"/>
      <c r="I41" s="809"/>
      <c r="J41" s="809"/>
      <c r="K41" s="809"/>
      <c r="L41" s="809"/>
      <c r="M41" s="809"/>
      <c r="N41" s="809"/>
      <c r="O41" s="809"/>
      <c r="P41" s="810"/>
      <c r="Q41" s="811"/>
      <c r="R41" s="812"/>
      <c r="S41" s="812"/>
      <c r="T41" s="812"/>
      <c r="U41" s="812"/>
      <c r="V41" s="812"/>
      <c r="W41" s="812"/>
      <c r="X41" s="812"/>
      <c r="Y41" s="812"/>
      <c r="Z41" s="812"/>
      <c r="AA41" s="812"/>
      <c r="AB41" s="812"/>
      <c r="AC41" s="812"/>
      <c r="AD41" s="812"/>
      <c r="AE41" s="813"/>
      <c r="AF41" s="814"/>
      <c r="AG41" s="815"/>
      <c r="AH41" s="815"/>
      <c r="AI41" s="815"/>
      <c r="AJ41" s="816"/>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07"/>
      <c r="EA41" s="226"/>
    </row>
    <row r="42" spans="1:131" ht="26.25" customHeight="1" x14ac:dyDescent="0.15">
      <c r="A42" s="234">
        <v>15</v>
      </c>
      <c r="B42" s="808"/>
      <c r="C42" s="809"/>
      <c r="D42" s="809"/>
      <c r="E42" s="809"/>
      <c r="F42" s="809"/>
      <c r="G42" s="809"/>
      <c r="H42" s="809"/>
      <c r="I42" s="809"/>
      <c r="J42" s="809"/>
      <c r="K42" s="809"/>
      <c r="L42" s="809"/>
      <c r="M42" s="809"/>
      <c r="N42" s="809"/>
      <c r="O42" s="809"/>
      <c r="P42" s="810"/>
      <c r="Q42" s="811"/>
      <c r="R42" s="812"/>
      <c r="S42" s="812"/>
      <c r="T42" s="812"/>
      <c r="U42" s="812"/>
      <c r="V42" s="812"/>
      <c r="W42" s="812"/>
      <c r="X42" s="812"/>
      <c r="Y42" s="812"/>
      <c r="Z42" s="812"/>
      <c r="AA42" s="812"/>
      <c r="AB42" s="812"/>
      <c r="AC42" s="812"/>
      <c r="AD42" s="812"/>
      <c r="AE42" s="813"/>
      <c r="AF42" s="814"/>
      <c r="AG42" s="815"/>
      <c r="AH42" s="815"/>
      <c r="AI42" s="815"/>
      <c r="AJ42" s="816"/>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07"/>
      <c r="EA42" s="226"/>
    </row>
    <row r="43" spans="1:131" ht="26.25" customHeight="1" x14ac:dyDescent="0.15">
      <c r="A43" s="234">
        <v>16</v>
      </c>
      <c r="B43" s="808"/>
      <c r="C43" s="809"/>
      <c r="D43" s="809"/>
      <c r="E43" s="809"/>
      <c r="F43" s="809"/>
      <c r="G43" s="809"/>
      <c r="H43" s="809"/>
      <c r="I43" s="809"/>
      <c r="J43" s="809"/>
      <c r="K43" s="809"/>
      <c r="L43" s="809"/>
      <c r="M43" s="809"/>
      <c r="N43" s="809"/>
      <c r="O43" s="809"/>
      <c r="P43" s="810"/>
      <c r="Q43" s="811"/>
      <c r="R43" s="812"/>
      <c r="S43" s="812"/>
      <c r="T43" s="812"/>
      <c r="U43" s="812"/>
      <c r="V43" s="812"/>
      <c r="W43" s="812"/>
      <c r="X43" s="812"/>
      <c r="Y43" s="812"/>
      <c r="Z43" s="812"/>
      <c r="AA43" s="812"/>
      <c r="AB43" s="812"/>
      <c r="AC43" s="812"/>
      <c r="AD43" s="812"/>
      <c r="AE43" s="813"/>
      <c r="AF43" s="814"/>
      <c r="AG43" s="815"/>
      <c r="AH43" s="815"/>
      <c r="AI43" s="815"/>
      <c r="AJ43" s="816"/>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07"/>
      <c r="EA43" s="226"/>
    </row>
    <row r="44" spans="1:131" ht="26.25" customHeight="1" x14ac:dyDescent="0.15">
      <c r="A44" s="234">
        <v>17</v>
      </c>
      <c r="B44" s="808"/>
      <c r="C44" s="809"/>
      <c r="D44" s="809"/>
      <c r="E44" s="809"/>
      <c r="F44" s="809"/>
      <c r="G44" s="809"/>
      <c r="H44" s="809"/>
      <c r="I44" s="809"/>
      <c r="J44" s="809"/>
      <c r="K44" s="809"/>
      <c r="L44" s="809"/>
      <c r="M44" s="809"/>
      <c r="N44" s="809"/>
      <c r="O44" s="809"/>
      <c r="P44" s="810"/>
      <c r="Q44" s="811"/>
      <c r="R44" s="812"/>
      <c r="S44" s="812"/>
      <c r="T44" s="812"/>
      <c r="U44" s="812"/>
      <c r="V44" s="812"/>
      <c r="W44" s="812"/>
      <c r="X44" s="812"/>
      <c r="Y44" s="812"/>
      <c r="Z44" s="812"/>
      <c r="AA44" s="812"/>
      <c r="AB44" s="812"/>
      <c r="AC44" s="812"/>
      <c r="AD44" s="812"/>
      <c r="AE44" s="813"/>
      <c r="AF44" s="814"/>
      <c r="AG44" s="815"/>
      <c r="AH44" s="815"/>
      <c r="AI44" s="815"/>
      <c r="AJ44" s="816"/>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07"/>
      <c r="EA44" s="226"/>
    </row>
    <row r="45" spans="1:131" ht="26.25" customHeight="1" x14ac:dyDescent="0.15">
      <c r="A45" s="234">
        <v>18</v>
      </c>
      <c r="B45" s="808"/>
      <c r="C45" s="809"/>
      <c r="D45" s="809"/>
      <c r="E45" s="809"/>
      <c r="F45" s="809"/>
      <c r="G45" s="809"/>
      <c r="H45" s="809"/>
      <c r="I45" s="809"/>
      <c r="J45" s="809"/>
      <c r="K45" s="809"/>
      <c r="L45" s="809"/>
      <c r="M45" s="809"/>
      <c r="N45" s="809"/>
      <c r="O45" s="809"/>
      <c r="P45" s="810"/>
      <c r="Q45" s="811"/>
      <c r="R45" s="812"/>
      <c r="S45" s="812"/>
      <c r="T45" s="812"/>
      <c r="U45" s="812"/>
      <c r="V45" s="812"/>
      <c r="W45" s="812"/>
      <c r="X45" s="812"/>
      <c r="Y45" s="812"/>
      <c r="Z45" s="812"/>
      <c r="AA45" s="812"/>
      <c r="AB45" s="812"/>
      <c r="AC45" s="812"/>
      <c r="AD45" s="812"/>
      <c r="AE45" s="813"/>
      <c r="AF45" s="814"/>
      <c r="AG45" s="815"/>
      <c r="AH45" s="815"/>
      <c r="AI45" s="815"/>
      <c r="AJ45" s="816"/>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07"/>
      <c r="EA45" s="226"/>
    </row>
    <row r="46" spans="1:131" ht="26.25" customHeight="1" x14ac:dyDescent="0.15">
      <c r="A46" s="234">
        <v>19</v>
      </c>
      <c r="B46" s="808"/>
      <c r="C46" s="809"/>
      <c r="D46" s="809"/>
      <c r="E46" s="809"/>
      <c r="F46" s="809"/>
      <c r="G46" s="809"/>
      <c r="H46" s="809"/>
      <c r="I46" s="809"/>
      <c r="J46" s="809"/>
      <c r="K46" s="809"/>
      <c r="L46" s="809"/>
      <c r="M46" s="809"/>
      <c r="N46" s="809"/>
      <c r="O46" s="809"/>
      <c r="P46" s="810"/>
      <c r="Q46" s="811"/>
      <c r="R46" s="812"/>
      <c r="S46" s="812"/>
      <c r="T46" s="812"/>
      <c r="U46" s="812"/>
      <c r="V46" s="812"/>
      <c r="W46" s="812"/>
      <c r="X46" s="812"/>
      <c r="Y46" s="812"/>
      <c r="Z46" s="812"/>
      <c r="AA46" s="812"/>
      <c r="AB46" s="812"/>
      <c r="AC46" s="812"/>
      <c r="AD46" s="812"/>
      <c r="AE46" s="813"/>
      <c r="AF46" s="814"/>
      <c r="AG46" s="815"/>
      <c r="AH46" s="815"/>
      <c r="AI46" s="815"/>
      <c r="AJ46" s="816"/>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07"/>
      <c r="EA46" s="226"/>
    </row>
    <row r="47" spans="1:131" ht="26.25" customHeight="1" x14ac:dyDescent="0.15">
      <c r="A47" s="234">
        <v>20</v>
      </c>
      <c r="B47" s="808"/>
      <c r="C47" s="809"/>
      <c r="D47" s="809"/>
      <c r="E47" s="809"/>
      <c r="F47" s="809"/>
      <c r="G47" s="809"/>
      <c r="H47" s="809"/>
      <c r="I47" s="809"/>
      <c r="J47" s="809"/>
      <c r="K47" s="809"/>
      <c r="L47" s="809"/>
      <c r="M47" s="809"/>
      <c r="N47" s="809"/>
      <c r="O47" s="809"/>
      <c r="P47" s="810"/>
      <c r="Q47" s="811"/>
      <c r="R47" s="812"/>
      <c r="S47" s="812"/>
      <c r="T47" s="812"/>
      <c r="U47" s="812"/>
      <c r="V47" s="812"/>
      <c r="W47" s="812"/>
      <c r="X47" s="812"/>
      <c r="Y47" s="812"/>
      <c r="Z47" s="812"/>
      <c r="AA47" s="812"/>
      <c r="AB47" s="812"/>
      <c r="AC47" s="812"/>
      <c r="AD47" s="812"/>
      <c r="AE47" s="813"/>
      <c r="AF47" s="814"/>
      <c r="AG47" s="815"/>
      <c r="AH47" s="815"/>
      <c r="AI47" s="815"/>
      <c r="AJ47" s="816"/>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07"/>
      <c r="EA47" s="226"/>
    </row>
    <row r="48" spans="1:131" ht="26.25" customHeight="1" x14ac:dyDescent="0.15">
      <c r="A48" s="234">
        <v>21</v>
      </c>
      <c r="B48" s="808"/>
      <c r="C48" s="809"/>
      <c r="D48" s="809"/>
      <c r="E48" s="809"/>
      <c r="F48" s="809"/>
      <c r="G48" s="809"/>
      <c r="H48" s="809"/>
      <c r="I48" s="809"/>
      <c r="J48" s="809"/>
      <c r="K48" s="809"/>
      <c r="L48" s="809"/>
      <c r="M48" s="809"/>
      <c r="N48" s="809"/>
      <c r="O48" s="809"/>
      <c r="P48" s="810"/>
      <c r="Q48" s="811"/>
      <c r="R48" s="812"/>
      <c r="S48" s="812"/>
      <c r="T48" s="812"/>
      <c r="U48" s="812"/>
      <c r="V48" s="812"/>
      <c r="W48" s="812"/>
      <c r="X48" s="812"/>
      <c r="Y48" s="812"/>
      <c r="Z48" s="812"/>
      <c r="AA48" s="812"/>
      <c r="AB48" s="812"/>
      <c r="AC48" s="812"/>
      <c r="AD48" s="812"/>
      <c r="AE48" s="813"/>
      <c r="AF48" s="814"/>
      <c r="AG48" s="815"/>
      <c r="AH48" s="815"/>
      <c r="AI48" s="815"/>
      <c r="AJ48" s="816"/>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07"/>
      <c r="EA48" s="226"/>
    </row>
    <row r="49" spans="1:131" ht="26.25" customHeight="1" x14ac:dyDescent="0.15">
      <c r="A49" s="234">
        <v>22</v>
      </c>
      <c r="B49" s="808"/>
      <c r="C49" s="809"/>
      <c r="D49" s="809"/>
      <c r="E49" s="809"/>
      <c r="F49" s="809"/>
      <c r="G49" s="809"/>
      <c r="H49" s="809"/>
      <c r="I49" s="809"/>
      <c r="J49" s="809"/>
      <c r="K49" s="809"/>
      <c r="L49" s="809"/>
      <c r="M49" s="809"/>
      <c r="N49" s="809"/>
      <c r="O49" s="809"/>
      <c r="P49" s="810"/>
      <c r="Q49" s="811"/>
      <c r="R49" s="812"/>
      <c r="S49" s="812"/>
      <c r="T49" s="812"/>
      <c r="U49" s="812"/>
      <c r="V49" s="812"/>
      <c r="W49" s="812"/>
      <c r="X49" s="812"/>
      <c r="Y49" s="812"/>
      <c r="Z49" s="812"/>
      <c r="AA49" s="812"/>
      <c r="AB49" s="812"/>
      <c r="AC49" s="812"/>
      <c r="AD49" s="812"/>
      <c r="AE49" s="813"/>
      <c r="AF49" s="814"/>
      <c r="AG49" s="815"/>
      <c r="AH49" s="815"/>
      <c r="AI49" s="815"/>
      <c r="AJ49" s="816"/>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07"/>
      <c r="EA49" s="226"/>
    </row>
    <row r="50" spans="1:131" ht="26.25" customHeight="1" x14ac:dyDescent="0.15">
      <c r="A50" s="234">
        <v>23</v>
      </c>
      <c r="B50" s="808"/>
      <c r="C50" s="809"/>
      <c r="D50" s="809"/>
      <c r="E50" s="809"/>
      <c r="F50" s="809"/>
      <c r="G50" s="809"/>
      <c r="H50" s="809"/>
      <c r="I50" s="809"/>
      <c r="J50" s="809"/>
      <c r="K50" s="809"/>
      <c r="L50" s="809"/>
      <c r="M50" s="809"/>
      <c r="N50" s="809"/>
      <c r="O50" s="809"/>
      <c r="P50" s="810"/>
      <c r="Q50" s="863"/>
      <c r="R50" s="864"/>
      <c r="S50" s="864"/>
      <c r="T50" s="864"/>
      <c r="U50" s="864"/>
      <c r="V50" s="864"/>
      <c r="W50" s="864"/>
      <c r="X50" s="864"/>
      <c r="Y50" s="864"/>
      <c r="Z50" s="864"/>
      <c r="AA50" s="864"/>
      <c r="AB50" s="864"/>
      <c r="AC50" s="864"/>
      <c r="AD50" s="864"/>
      <c r="AE50" s="865"/>
      <c r="AF50" s="814"/>
      <c r="AG50" s="815"/>
      <c r="AH50" s="815"/>
      <c r="AI50" s="815"/>
      <c r="AJ50" s="816"/>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07"/>
      <c r="EA50" s="226"/>
    </row>
    <row r="51" spans="1:131" ht="26.25" customHeight="1" x14ac:dyDescent="0.15">
      <c r="A51" s="234">
        <v>24</v>
      </c>
      <c r="B51" s="808"/>
      <c r="C51" s="809"/>
      <c r="D51" s="809"/>
      <c r="E51" s="809"/>
      <c r="F51" s="809"/>
      <c r="G51" s="809"/>
      <c r="H51" s="809"/>
      <c r="I51" s="809"/>
      <c r="J51" s="809"/>
      <c r="K51" s="809"/>
      <c r="L51" s="809"/>
      <c r="M51" s="809"/>
      <c r="N51" s="809"/>
      <c r="O51" s="809"/>
      <c r="P51" s="810"/>
      <c r="Q51" s="863"/>
      <c r="R51" s="864"/>
      <c r="S51" s="864"/>
      <c r="T51" s="864"/>
      <c r="U51" s="864"/>
      <c r="V51" s="864"/>
      <c r="W51" s="864"/>
      <c r="X51" s="864"/>
      <c r="Y51" s="864"/>
      <c r="Z51" s="864"/>
      <c r="AA51" s="864"/>
      <c r="AB51" s="864"/>
      <c r="AC51" s="864"/>
      <c r="AD51" s="864"/>
      <c r="AE51" s="865"/>
      <c r="AF51" s="814"/>
      <c r="AG51" s="815"/>
      <c r="AH51" s="815"/>
      <c r="AI51" s="815"/>
      <c r="AJ51" s="816"/>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07"/>
      <c r="EA51" s="226"/>
    </row>
    <row r="52" spans="1:131" ht="26.25" customHeight="1" x14ac:dyDescent="0.15">
      <c r="A52" s="234">
        <v>25</v>
      </c>
      <c r="B52" s="808"/>
      <c r="C52" s="809"/>
      <c r="D52" s="809"/>
      <c r="E52" s="809"/>
      <c r="F52" s="809"/>
      <c r="G52" s="809"/>
      <c r="H52" s="809"/>
      <c r="I52" s="809"/>
      <c r="J52" s="809"/>
      <c r="K52" s="809"/>
      <c r="L52" s="809"/>
      <c r="M52" s="809"/>
      <c r="N52" s="809"/>
      <c r="O52" s="809"/>
      <c r="P52" s="810"/>
      <c r="Q52" s="863"/>
      <c r="R52" s="864"/>
      <c r="S52" s="864"/>
      <c r="T52" s="864"/>
      <c r="U52" s="864"/>
      <c r="V52" s="864"/>
      <c r="W52" s="864"/>
      <c r="X52" s="864"/>
      <c r="Y52" s="864"/>
      <c r="Z52" s="864"/>
      <c r="AA52" s="864"/>
      <c r="AB52" s="864"/>
      <c r="AC52" s="864"/>
      <c r="AD52" s="864"/>
      <c r="AE52" s="865"/>
      <c r="AF52" s="814"/>
      <c r="AG52" s="815"/>
      <c r="AH52" s="815"/>
      <c r="AI52" s="815"/>
      <c r="AJ52" s="816"/>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07"/>
      <c r="EA52" s="226"/>
    </row>
    <row r="53" spans="1:131" ht="26.25" customHeight="1" x14ac:dyDescent="0.15">
      <c r="A53" s="234">
        <v>26</v>
      </c>
      <c r="B53" s="808"/>
      <c r="C53" s="809"/>
      <c r="D53" s="809"/>
      <c r="E53" s="809"/>
      <c r="F53" s="809"/>
      <c r="G53" s="809"/>
      <c r="H53" s="809"/>
      <c r="I53" s="809"/>
      <c r="J53" s="809"/>
      <c r="K53" s="809"/>
      <c r="L53" s="809"/>
      <c r="M53" s="809"/>
      <c r="N53" s="809"/>
      <c r="O53" s="809"/>
      <c r="P53" s="810"/>
      <c r="Q53" s="863"/>
      <c r="R53" s="864"/>
      <c r="S53" s="864"/>
      <c r="T53" s="864"/>
      <c r="U53" s="864"/>
      <c r="V53" s="864"/>
      <c r="W53" s="864"/>
      <c r="X53" s="864"/>
      <c r="Y53" s="864"/>
      <c r="Z53" s="864"/>
      <c r="AA53" s="864"/>
      <c r="AB53" s="864"/>
      <c r="AC53" s="864"/>
      <c r="AD53" s="864"/>
      <c r="AE53" s="865"/>
      <c r="AF53" s="814"/>
      <c r="AG53" s="815"/>
      <c r="AH53" s="815"/>
      <c r="AI53" s="815"/>
      <c r="AJ53" s="816"/>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07"/>
      <c r="EA53" s="226"/>
    </row>
    <row r="54" spans="1:131" ht="26.25" customHeight="1" x14ac:dyDescent="0.15">
      <c r="A54" s="234">
        <v>27</v>
      </c>
      <c r="B54" s="808"/>
      <c r="C54" s="809"/>
      <c r="D54" s="809"/>
      <c r="E54" s="809"/>
      <c r="F54" s="809"/>
      <c r="G54" s="809"/>
      <c r="H54" s="809"/>
      <c r="I54" s="809"/>
      <c r="J54" s="809"/>
      <c r="K54" s="809"/>
      <c r="L54" s="809"/>
      <c r="M54" s="809"/>
      <c r="N54" s="809"/>
      <c r="O54" s="809"/>
      <c r="P54" s="810"/>
      <c r="Q54" s="863"/>
      <c r="R54" s="864"/>
      <c r="S54" s="864"/>
      <c r="T54" s="864"/>
      <c r="U54" s="864"/>
      <c r="V54" s="864"/>
      <c r="W54" s="864"/>
      <c r="X54" s="864"/>
      <c r="Y54" s="864"/>
      <c r="Z54" s="864"/>
      <c r="AA54" s="864"/>
      <c r="AB54" s="864"/>
      <c r="AC54" s="864"/>
      <c r="AD54" s="864"/>
      <c r="AE54" s="865"/>
      <c r="AF54" s="814"/>
      <c r="AG54" s="815"/>
      <c r="AH54" s="815"/>
      <c r="AI54" s="815"/>
      <c r="AJ54" s="816"/>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07"/>
      <c r="EA54" s="226"/>
    </row>
    <row r="55" spans="1:131" ht="26.25" customHeight="1" x14ac:dyDescent="0.15">
      <c r="A55" s="234">
        <v>28</v>
      </c>
      <c r="B55" s="808"/>
      <c r="C55" s="809"/>
      <c r="D55" s="809"/>
      <c r="E55" s="809"/>
      <c r="F55" s="809"/>
      <c r="G55" s="809"/>
      <c r="H55" s="809"/>
      <c r="I55" s="809"/>
      <c r="J55" s="809"/>
      <c r="K55" s="809"/>
      <c r="L55" s="809"/>
      <c r="M55" s="809"/>
      <c r="N55" s="809"/>
      <c r="O55" s="809"/>
      <c r="P55" s="810"/>
      <c r="Q55" s="863"/>
      <c r="R55" s="864"/>
      <c r="S55" s="864"/>
      <c r="T55" s="864"/>
      <c r="U55" s="864"/>
      <c r="V55" s="864"/>
      <c r="W55" s="864"/>
      <c r="X55" s="864"/>
      <c r="Y55" s="864"/>
      <c r="Z55" s="864"/>
      <c r="AA55" s="864"/>
      <c r="AB55" s="864"/>
      <c r="AC55" s="864"/>
      <c r="AD55" s="864"/>
      <c r="AE55" s="865"/>
      <c r="AF55" s="814"/>
      <c r="AG55" s="815"/>
      <c r="AH55" s="815"/>
      <c r="AI55" s="815"/>
      <c r="AJ55" s="816"/>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07"/>
      <c r="EA55" s="226"/>
    </row>
    <row r="56" spans="1:131" ht="26.25" customHeight="1" x14ac:dyDescent="0.15">
      <c r="A56" s="234">
        <v>29</v>
      </c>
      <c r="B56" s="808"/>
      <c r="C56" s="809"/>
      <c r="D56" s="809"/>
      <c r="E56" s="809"/>
      <c r="F56" s="809"/>
      <c r="G56" s="809"/>
      <c r="H56" s="809"/>
      <c r="I56" s="809"/>
      <c r="J56" s="809"/>
      <c r="K56" s="809"/>
      <c r="L56" s="809"/>
      <c r="M56" s="809"/>
      <c r="N56" s="809"/>
      <c r="O56" s="809"/>
      <c r="P56" s="810"/>
      <c r="Q56" s="863"/>
      <c r="R56" s="864"/>
      <c r="S56" s="864"/>
      <c r="T56" s="864"/>
      <c r="U56" s="864"/>
      <c r="V56" s="864"/>
      <c r="W56" s="864"/>
      <c r="X56" s="864"/>
      <c r="Y56" s="864"/>
      <c r="Z56" s="864"/>
      <c r="AA56" s="864"/>
      <c r="AB56" s="864"/>
      <c r="AC56" s="864"/>
      <c r="AD56" s="864"/>
      <c r="AE56" s="865"/>
      <c r="AF56" s="814"/>
      <c r="AG56" s="815"/>
      <c r="AH56" s="815"/>
      <c r="AI56" s="815"/>
      <c r="AJ56" s="816"/>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07"/>
      <c r="EA56" s="226"/>
    </row>
    <row r="57" spans="1:131" ht="26.25" customHeight="1" x14ac:dyDescent="0.15">
      <c r="A57" s="234">
        <v>30</v>
      </c>
      <c r="B57" s="808"/>
      <c r="C57" s="809"/>
      <c r="D57" s="809"/>
      <c r="E57" s="809"/>
      <c r="F57" s="809"/>
      <c r="G57" s="809"/>
      <c r="H57" s="809"/>
      <c r="I57" s="809"/>
      <c r="J57" s="809"/>
      <c r="K57" s="809"/>
      <c r="L57" s="809"/>
      <c r="M57" s="809"/>
      <c r="N57" s="809"/>
      <c r="O57" s="809"/>
      <c r="P57" s="810"/>
      <c r="Q57" s="863"/>
      <c r="R57" s="864"/>
      <c r="S57" s="864"/>
      <c r="T57" s="864"/>
      <c r="U57" s="864"/>
      <c r="V57" s="864"/>
      <c r="W57" s="864"/>
      <c r="X57" s="864"/>
      <c r="Y57" s="864"/>
      <c r="Z57" s="864"/>
      <c r="AA57" s="864"/>
      <c r="AB57" s="864"/>
      <c r="AC57" s="864"/>
      <c r="AD57" s="864"/>
      <c r="AE57" s="865"/>
      <c r="AF57" s="814"/>
      <c r="AG57" s="815"/>
      <c r="AH57" s="815"/>
      <c r="AI57" s="815"/>
      <c r="AJ57" s="816"/>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07"/>
      <c r="EA57" s="226"/>
    </row>
    <row r="58" spans="1:131" ht="26.25" customHeight="1" x14ac:dyDescent="0.15">
      <c r="A58" s="234">
        <v>31</v>
      </c>
      <c r="B58" s="808"/>
      <c r="C58" s="809"/>
      <c r="D58" s="809"/>
      <c r="E58" s="809"/>
      <c r="F58" s="809"/>
      <c r="G58" s="809"/>
      <c r="H58" s="809"/>
      <c r="I58" s="809"/>
      <c r="J58" s="809"/>
      <c r="K58" s="809"/>
      <c r="L58" s="809"/>
      <c r="M58" s="809"/>
      <c r="N58" s="809"/>
      <c r="O58" s="809"/>
      <c r="P58" s="810"/>
      <c r="Q58" s="863"/>
      <c r="R58" s="864"/>
      <c r="S58" s="864"/>
      <c r="T58" s="864"/>
      <c r="U58" s="864"/>
      <c r="V58" s="864"/>
      <c r="W58" s="864"/>
      <c r="X58" s="864"/>
      <c r="Y58" s="864"/>
      <c r="Z58" s="864"/>
      <c r="AA58" s="864"/>
      <c r="AB58" s="864"/>
      <c r="AC58" s="864"/>
      <c r="AD58" s="864"/>
      <c r="AE58" s="865"/>
      <c r="AF58" s="814"/>
      <c r="AG58" s="815"/>
      <c r="AH58" s="815"/>
      <c r="AI58" s="815"/>
      <c r="AJ58" s="816"/>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07"/>
      <c r="EA58" s="226"/>
    </row>
    <row r="59" spans="1:131" ht="26.25" customHeight="1" x14ac:dyDescent="0.15">
      <c r="A59" s="234">
        <v>32</v>
      </c>
      <c r="B59" s="808"/>
      <c r="C59" s="809"/>
      <c r="D59" s="809"/>
      <c r="E59" s="809"/>
      <c r="F59" s="809"/>
      <c r="G59" s="809"/>
      <c r="H59" s="809"/>
      <c r="I59" s="809"/>
      <c r="J59" s="809"/>
      <c r="K59" s="809"/>
      <c r="L59" s="809"/>
      <c r="M59" s="809"/>
      <c r="N59" s="809"/>
      <c r="O59" s="809"/>
      <c r="P59" s="810"/>
      <c r="Q59" s="863"/>
      <c r="R59" s="864"/>
      <c r="S59" s="864"/>
      <c r="T59" s="864"/>
      <c r="U59" s="864"/>
      <c r="V59" s="864"/>
      <c r="W59" s="864"/>
      <c r="X59" s="864"/>
      <c r="Y59" s="864"/>
      <c r="Z59" s="864"/>
      <c r="AA59" s="864"/>
      <c r="AB59" s="864"/>
      <c r="AC59" s="864"/>
      <c r="AD59" s="864"/>
      <c r="AE59" s="865"/>
      <c r="AF59" s="814"/>
      <c r="AG59" s="815"/>
      <c r="AH59" s="815"/>
      <c r="AI59" s="815"/>
      <c r="AJ59" s="816"/>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07"/>
      <c r="EA59" s="226"/>
    </row>
    <row r="60" spans="1:131" ht="26.25" customHeight="1" x14ac:dyDescent="0.15">
      <c r="A60" s="234">
        <v>33</v>
      </c>
      <c r="B60" s="808"/>
      <c r="C60" s="809"/>
      <c r="D60" s="809"/>
      <c r="E60" s="809"/>
      <c r="F60" s="809"/>
      <c r="G60" s="809"/>
      <c r="H60" s="809"/>
      <c r="I60" s="809"/>
      <c r="J60" s="809"/>
      <c r="K60" s="809"/>
      <c r="L60" s="809"/>
      <c r="M60" s="809"/>
      <c r="N60" s="809"/>
      <c r="O60" s="809"/>
      <c r="P60" s="810"/>
      <c r="Q60" s="863"/>
      <c r="R60" s="864"/>
      <c r="S60" s="864"/>
      <c r="T60" s="864"/>
      <c r="U60" s="864"/>
      <c r="V60" s="864"/>
      <c r="W60" s="864"/>
      <c r="X60" s="864"/>
      <c r="Y60" s="864"/>
      <c r="Z60" s="864"/>
      <c r="AA60" s="864"/>
      <c r="AB60" s="864"/>
      <c r="AC60" s="864"/>
      <c r="AD60" s="864"/>
      <c r="AE60" s="865"/>
      <c r="AF60" s="814"/>
      <c r="AG60" s="815"/>
      <c r="AH60" s="815"/>
      <c r="AI60" s="815"/>
      <c r="AJ60" s="816"/>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07"/>
      <c r="EA60" s="226"/>
    </row>
    <row r="61" spans="1:131" ht="26.25" customHeight="1" thickBot="1" x14ac:dyDescent="0.2">
      <c r="A61" s="234">
        <v>34</v>
      </c>
      <c r="B61" s="808"/>
      <c r="C61" s="809"/>
      <c r="D61" s="809"/>
      <c r="E61" s="809"/>
      <c r="F61" s="809"/>
      <c r="G61" s="809"/>
      <c r="H61" s="809"/>
      <c r="I61" s="809"/>
      <c r="J61" s="809"/>
      <c r="K61" s="809"/>
      <c r="L61" s="809"/>
      <c r="M61" s="809"/>
      <c r="N61" s="809"/>
      <c r="O61" s="809"/>
      <c r="P61" s="810"/>
      <c r="Q61" s="863"/>
      <c r="R61" s="864"/>
      <c r="S61" s="864"/>
      <c r="T61" s="864"/>
      <c r="U61" s="864"/>
      <c r="V61" s="864"/>
      <c r="W61" s="864"/>
      <c r="X61" s="864"/>
      <c r="Y61" s="864"/>
      <c r="Z61" s="864"/>
      <c r="AA61" s="864"/>
      <c r="AB61" s="864"/>
      <c r="AC61" s="864"/>
      <c r="AD61" s="864"/>
      <c r="AE61" s="865"/>
      <c r="AF61" s="814"/>
      <c r="AG61" s="815"/>
      <c r="AH61" s="815"/>
      <c r="AI61" s="815"/>
      <c r="AJ61" s="816"/>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07"/>
      <c r="EA61" s="226"/>
    </row>
    <row r="62" spans="1:131" ht="26.25" customHeight="1" x14ac:dyDescent="0.15">
      <c r="A62" s="234">
        <v>35</v>
      </c>
      <c r="B62" s="808"/>
      <c r="C62" s="809"/>
      <c r="D62" s="809"/>
      <c r="E62" s="809"/>
      <c r="F62" s="809"/>
      <c r="G62" s="809"/>
      <c r="H62" s="809"/>
      <c r="I62" s="809"/>
      <c r="J62" s="809"/>
      <c r="K62" s="809"/>
      <c r="L62" s="809"/>
      <c r="M62" s="809"/>
      <c r="N62" s="809"/>
      <c r="O62" s="809"/>
      <c r="P62" s="810"/>
      <c r="Q62" s="863"/>
      <c r="R62" s="864"/>
      <c r="S62" s="864"/>
      <c r="T62" s="864"/>
      <c r="U62" s="864"/>
      <c r="V62" s="864"/>
      <c r="W62" s="864"/>
      <c r="X62" s="864"/>
      <c r="Y62" s="864"/>
      <c r="Z62" s="864"/>
      <c r="AA62" s="864"/>
      <c r="AB62" s="864"/>
      <c r="AC62" s="864"/>
      <c r="AD62" s="864"/>
      <c r="AE62" s="865"/>
      <c r="AF62" s="814"/>
      <c r="AG62" s="815"/>
      <c r="AH62" s="815"/>
      <c r="AI62" s="815"/>
      <c r="AJ62" s="816"/>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409</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07"/>
      <c r="EA62" s="226"/>
    </row>
    <row r="63" spans="1:131" ht="26.25" customHeight="1" thickBot="1" x14ac:dyDescent="0.2">
      <c r="A63" s="236" t="s">
        <v>390</v>
      </c>
      <c r="B63" s="817" t="s">
        <v>410</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4442</v>
      </c>
      <c r="AG63" s="872"/>
      <c r="AH63" s="872"/>
      <c r="AI63" s="872"/>
      <c r="AJ63" s="873"/>
      <c r="AK63" s="874"/>
      <c r="AL63" s="869"/>
      <c r="AM63" s="869"/>
      <c r="AN63" s="869"/>
      <c r="AO63" s="869"/>
      <c r="AP63" s="872">
        <f>SUM(AP28:AT33)</f>
        <v>23463</v>
      </c>
      <c r="AQ63" s="872"/>
      <c r="AR63" s="872"/>
      <c r="AS63" s="872"/>
      <c r="AT63" s="872"/>
      <c r="AU63" s="872">
        <f>SUM(AU28:AY33)</f>
        <v>16445</v>
      </c>
      <c r="AV63" s="872"/>
      <c r="AW63" s="872"/>
      <c r="AX63" s="872"/>
      <c r="AY63" s="872"/>
      <c r="AZ63" s="876"/>
      <c r="BA63" s="876"/>
      <c r="BB63" s="876"/>
      <c r="BC63" s="876"/>
      <c r="BD63" s="876"/>
      <c r="BE63" s="877"/>
      <c r="BF63" s="877"/>
      <c r="BG63" s="877"/>
      <c r="BH63" s="877"/>
      <c r="BI63" s="878"/>
      <c r="BJ63" s="879" t="s">
        <v>411</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07"/>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07"/>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07"/>
      <c r="EA65" s="226"/>
    </row>
    <row r="66" spans="1:131" ht="26.25" customHeight="1" x14ac:dyDescent="0.15">
      <c r="A66" s="755" t="s">
        <v>413</v>
      </c>
      <c r="B66" s="756"/>
      <c r="C66" s="756"/>
      <c r="D66" s="756"/>
      <c r="E66" s="756"/>
      <c r="F66" s="756"/>
      <c r="G66" s="756"/>
      <c r="H66" s="756"/>
      <c r="I66" s="756"/>
      <c r="J66" s="756"/>
      <c r="K66" s="756"/>
      <c r="L66" s="756"/>
      <c r="M66" s="756"/>
      <c r="N66" s="756"/>
      <c r="O66" s="756"/>
      <c r="P66" s="757"/>
      <c r="Q66" s="761" t="s">
        <v>414</v>
      </c>
      <c r="R66" s="762"/>
      <c r="S66" s="762"/>
      <c r="T66" s="762"/>
      <c r="U66" s="763"/>
      <c r="V66" s="761" t="s">
        <v>396</v>
      </c>
      <c r="W66" s="762"/>
      <c r="X66" s="762"/>
      <c r="Y66" s="762"/>
      <c r="Z66" s="763"/>
      <c r="AA66" s="761" t="s">
        <v>415</v>
      </c>
      <c r="AB66" s="762"/>
      <c r="AC66" s="762"/>
      <c r="AD66" s="762"/>
      <c r="AE66" s="763"/>
      <c r="AF66" s="882" t="s">
        <v>416</v>
      </c>
      <c r="AG66" s="843"/>
      <c r="AH66" s="843"/>
      <c r="AI66" s="843"/>
      <c r="AJ66" s="883"/>
      <c r="AK66" s="761" t="s">
        <v>417</v>
      </c>
      <c r="AL66" s="756"/>
      <c r="AM66" s="756"/>
      <c r="AN66" s="756"/>
      <c r="AO66" s="757"/>
      <c r="AP66" s="761" t="s">
        <v>400</v>
      </c>
      <c r="AQ66" s="762"/>
      <c r="AR66" s="762"/>
      <c r="AS66" s="762"/>
      <c r="AT66" s="763"/>
      <c r="AU66" s="761" t="s">
        <v>418</v>
      </c>
      <c r="AV66" s="762"/>
      <c r="AW66" s="762"/>
      <c r="AX66" s="762"/>
      <c r="AY66" s="763"/>
      <c r="AZ66" s="761" t="s">
        <v>375</v>
      </c>
      <c r="BA66" s="762"/>
      <c r="BB66" s="762"/>
      <c r="BC66" s="762"/>
      <c r="BD66" s="768"/>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x14ac:dyDescent="0.2">
      <c r="A67" s="758"/>
      <c r="B67" s="759"/>
      <c r="C67" s="759"/>
      <c r="D67" s="759"/>
      <c r="E67" s="759"/>
      <c r="F67" s="759"/>
      <c r="G67" s="759"/>
      <c r="H67" s="759"/>
      <c r="I67" s="759"/>
      <c r="J67" s="759"/>
      <c r="K67" s="759"/>
      <c r="L67" s="759"/>
      <c r="M67" s="759"/>
      <c r="N67" s="759"/>
      <c r="O67" s="759"/>
      <c r="P67" s="760"/>
      <c r="Q67" s="764"/>
      <c r="R67" s="765"/>
      <c r="S67" s="765"/>
      <c r="T67" s="765"/>
      <c r="U67" s="766"/>
      <c r="V67" s="764"/>
      <c r="W67" s="765"/>
      <c r="X67" s="765"/>
      <c r="Y67" s="765"/>
      <c r="Z67" s="766"/>
      <c r="AA67" s="764"/>
      <c r="AB67" s="765"/>
      <c r="AC67" s="765"/>
      <c r="AD67" s="765"/>
      <c r="AE67" s="766"/>
      <c r="AF67" s="884"/>
      <c r="AG67" s="846"/>
      <c r="AH67" s="846"/>
      <c r="AI67" s="846"/>
      <c r="AJ67" s="885"/>
      <c r="AK67" s="886"/>
      <c r="AL67" s="759"/>
      <c r="AM67" s="759"/>
      <c r="AN67" s="759"/>
      <c r="AO67" s="760"/>
      <c r="AP67" s="764"/>
      <c r="AQ67" s="765"/>
      <c r="AR67" s="765"/>
      <c r="AS67" s="765"/>
      <c r="AT67" s="766"/>
      <c r="AU67" s="764"/>
      <c r="AV67" s="765"/>
      <c r="AW67" s="765"/>
      <c r="AX67" s="765"/>
      <c r="AY67" s="766"/>
      <c r="AZ67" s="764"/>
      <c r="BA67" s="765"/>
      <c r="BB67" s="765"/>
      <c r="BC67" s="765"/>
      <c r="BD67" s="770"/>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x14ac:dyDescent="0.15">
      <c r="A68" s="232">
        <v>1</v>
      </c>
      <c r="B68" s="897" t="s">
        <v>594</v>
      </c>
      <c r="C68" s="898"/>
      <c r="D68" s="898"/>
      <c r="E68" s="898"/>
      <c r="F68" s="898"/>
      <c r="G68" s="898"/>
      <c r="H68" s="898"/>
      <c r="I68" s="898"/>
      <c r="J68" s="898"/>
      <c r="K68" s="898"/>
      <c r="L68" s="898"/>
      <c r="M68" s="898"/>
      <c r="N68" s="898"/>
      <c r="O68" s="898"/>
      <c r="P68" s="899"/>
      <c r="Q68" s="900">
        <v>4340</v>
      </c>
      <c r="R68" s="894"/>
      <c r="S68" s="894"/>
      <c r="T68" s="894"/>
      <c r="U68" s="894"/>
      <c r="V68" s="894">
        <v>4215</v>
      </c>
      <c r="W68" s="894"/>
      <c r="X68" s="894"/>
      <c r="Y68" s="894"/>
      <c r="Z68" s="894"/>
      <c r="AA68" s="894">
        <v>125</v>
      </c>
      <c r="AB68" s="894"/>
      <c r="AC68" s="894"/>
      <c r="AD68" s="894"/>
      <c r="AE68" s="894"/>
      <c r="AF68" s="894">
        <v>125</v>
      </c>
      <c r="AG68" s="894"/>
      <c r="AH68" s="894"/>
      <c r="AI68" s="894"/>
      <c r="AJ68" s="894"/>
      <c r="AK68" s="894" t="s">
        <v>585</v>
      </c>
      <c r="AL68" s="894"/>
      <c r="AM68" s="894"/>
      <c r="AN68" s="894"/>
      <c r="AO68" s="894"/>
      <c r="AP68" s="894">
        <v>7593</v>
      </c>
      <c r="AQ68" s="894"/>
      <c r="AR68" s="894"/>
      <c r="AS68" s="894"/>
      <c r="AT68" s="894"/>
      <c r="AU68" s="894">
        <v>1710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x14ac:dyDescent="0.15">
      <c r="A69" s="234">
        <v>2</v>
      </c>
      <c r="B69" s="901" t="s">
        <v>602</v>
      </c>
      <c r="C69" s="902"/>
      <c r="D69" s="902"/>
      <c r="E69" s="902"/>
      <c r="F69" s="902"/>
      <c r="G69" s="902"/>
      <c r="H69" s="902"/>
      <c r="I69" s="902"/>
      <c r="J69" s="902"/>
      <c r="K69" s="902"/>
      <c r="L69" s="902"/>
      <c r="M69" s="902"/>
      <c r="N69" s="902"/>
      <c r="O69" s="902"/>
      <c r="P69" s="903"/>
      <c r="Q69" s="904">
        <v>162</v>
      </c>
      <c r="R69" s="858"/>
      <c r="S69" s="858"/>
      <c r="T69" s="858"/>
      <c r="U69" s="858"/>
      <c r="V69" s="858">
        <v>159</v>
      </c>
      <c r="W69" s="858"/>
      <c r="X69" s="858"/>
      <c r="Y69" s="858"/>
      <c r="Z69" s="858"/>
      <c r="AA69" s="858">
        <v>3</v>
      </c>
      <c r="AB69" s="858"/>
      <c r="AC69" s="858"/>
      <c r="AD69" s="858"/>
      <c r="AE69" s="858"/>
      <c r="AF69" s="858">
        <v>3</v>
      </c>
      <c r="AG69" s="858"/>
      <c r="AH69" s="858"/>
      <c r="AI69" s="858"/>
      <c r="AJ69" s="858"/>
      <c r="AK69" s="858" t="s">
        <v>585</v>
      </c>
      <c r="AL69" s="858"/>
      <c r="AM69" s="858"/>
      <c r="AN69" s="858"/>
      <c r="AO69" s="858"/>
      <c r="AP69" s="858" t="s">
        <v>585</v>
      </c>
      <c r="AQ69" s="858"/>
      <c r="AR69" s="858"/>
      <c r="AS69" s="858"/>
      <c r="AT69" s="858"/>
      <c r="AU69" s="858" t="s">
        <v>585</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x14ac:dyDescent="0.15">
      <c r="A70" s="234">
        <v>3</v>
      </c>
      <c r="B70" s="901" t="s">
        <v>595</v>
      </c>
      <c r="C70" s="902"/>
      <c r="D70" s="902"/>
      <c r="E70" s="902"/>
      <c r="F70" s="902"/>
      <c r="G70" s="902"/>
      <c r="H70" s="902"/>
      <c r="I70" s="902"/>
      <c r="J70" s="902"/>
      <c r="K70" s="902"/>
      <c r="L70" s="902"/>
      <c r="M70" s="902"/>
      <c r="N70" s="902"/>
      <c r="O70" s="902"/>
      <c r="P70" s="903"/>
      <c r="Q70" s="904">
        <v>354</v>
      </c>
      <c r="R70" s="858"/>
      <c r="S70" s="858"/>
      <c r="T70" s="858"/>
      <c r="U70" s="858"/>
      <c r="V70" s="858">
        <v>320</v>
      </c>
      <c r="W70" s="858"/>
      <c r="X70" s="858"/>
      <c r="Y70" s="858"/>
      <c r="Z70" s="858"/>
      <c r="AA70" s="858">
        <v>34</v>
      </c>
      <c r="AB70" s="858"/>
      <c r="AC70" s="858"/>
      <c r="AD70" s="858"/>
      <c r="AE70" s="858"/>
      <c r="AF70" s="858">
        <v>34</v>
      </c>
      <c r="AG70" s="858"/>
      <c r="AH70" s="858"/>
      <c r="AI70" s="858"/>
      <c r="AJ70" s="858"/>
      <c r="AK70" s="858" t="s">
        <v>585</v>
      </c>
      <c r="AL70" s="858"/>
      <c r="AM70" s="858"/>
      <c r="AN70" s="858"/>
      <c r="AO70" s="858"/>
      <c r="AP70" s="858" t="s">
        <v>585</v>
      </c>
      <c r="AQ70" s="858"/>
      <c r="AR70" s="858"/>
      <c r="AS70" s="858"/>
      <c r="AT70" s="858"/>
      <c r="AU70" s="858" t="s">
        <v>585</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x14ac:dyDescent="0.15">
      <c r="A71" s="234">
        <v>4</v>
      </c>
      <c r="B71" s="901" t="s">
        <v>596</v>
      </c>
      <c r="C71" s="902"/>
      <c r="D71" s="902"/>
      <c r="E71" s="902"/>
      <c r="F71" s="902"/>
      <c r="G71" s="902"/>
      <c r="H71" s="902"/>
      <c r="I71" s="902"/>
      <c r="J71" s="902"/>
      <c r="K71" s="902"/>
      <c r="L71" s="902"/>
      <c r="M71" s="902"/>
      <c r="N71" s="902"/>
      <c r="O71" s="902"/>
      <c r="P71" s="903"/>
      <c r="Q71" s="904">
        <v>690</v>
      </c>
      <c r="R71" s="858"/>
      <c r="S71" s="858"/>
      <c r="T71" s="858"/>
      <c r="U71" s="858"/>
      <c r="V71" s="858">
        <v>591</v>
      </c>
      <c r="W71" s="858"/>
      <c r="X71" s="858"/>
      <c r="Y71" s="858"/>
      <c r="Z71" s="858"/>
      <c r="AA71" s="858">
        <v>99</v>
      </c>
      <c r="AB71" s="858"/>
      <c r="AC71" s="858"/>
      <c r="AD71" s="858"/>
      <c r="AE71" s="858"/>
      <c r="AF71" s="858">
        <v>94</v>
      </c>
      <c r="AG71" s="858"/>
      <c r="AH71" s="858"/>
      <c r="AI71" s="858"/>
      <c r="AJ71" s="858"/>
      <c r="AK71" s="858">
        <v>166</v>
      </c>
      <c r="AL71" s="858"/>
      <c r="AM71" s="858"/>
      <c r="AN71" s="858"/>
      <c r="AO71" s="858"/>
      <c r="AP71" s="858" t="s">
        <v>585</v>
      </c>
      <c r="AQ71" s="858"/>
      <c r="AR71" s="858"/>
      <c r="AS71" s="858"/>
      <c r="AT71" s="858"/>
      <c r="AU71" s="858" t="s">
        <v>585</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x14ac:dyDescent="0.15">
      <c r="A72" s="234">
        <v>5</v>
      </c>
      <c r="B72" s="901" t="s">
        <v>597</v>
      </c>
      <c r="C72" s="902"/>
      <c r="D72" s="902"/>
      <c r="E72" s="902"/>
      <c r="F72" s="902"/>
      <c r="G72" s="902"/>
      <c r="H72" s="902"/>
      <c r="I72" s="902"/>
      <c r="J72" s="902"/>
      <c r="K72" s="902"/>
      <c r="L72" s="902"/>
      <c r="M72" s="902"/>
      <c r="N72" s="902"/>
      <c r="O72" s="902"/>
      <c r="P72" s="903"/>
      <c r="Q72" s="904">
        <v>2078</v>
      </c>
      <c r="R72" s="858"/>
      <c r="S72" s="858"/>
      <c r="T72" s="858"/>
      <c r="U72" s="858"/>
      <c r="V72" s="858">
        <v>2057</v>
      </c>
      <c r="W72" s="858"/>
      <c r="X72" s="858"/>
      <c r="Y72" s="858"/>
      <c r="Z72" s="858"/>
      <c r="AA72" s="858">
        <v>21</v>
      </c>
      <c r="AB72" s="858"/>
      <c r="AC72" s="858"/>
      <c r="AD72" s="858"/>
      <c r="AE72" s="858"/>
      <c r="AF72" s="858">
        <v>21</v>
      </c>
      <c r="AG72" s="858"/>
      <c r="AH72" s="858"/>
      <c r="AI72" s="858"/>
      <c r="AJ72" s="858"/>
      <c r="AK72" s="858" t="s">
        <v>585</v>
      </c>
      <c r="AL72" s="858"/>
      <c r="AM72" s="858"/>
      <c r="AN72" s="858"/>
      <c r="AO72" s="858"/>
      <c r="AP72" s="858">
        <v>327</v>
      </c>
      <c r="AQ72" s="858"/>
      <c r="AR72" s="858"/>
      <c r="AS72" s="858"/>
      <c r="AT72" s="858"/>
      <c r="AU72" s="858">
        <v>211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x14ac:dyDescent="0.15">
      <c r="A73" s="234">
        <v>6</v>
      </c>
      <c r="B73" s="901" t="s">
        <v>598</v>
      </c>
      <c r="C73" s="902"/>
      <c r="D73" s="902"/>
      <c r="E73" s="902"/>
      <c r="F73" s="902"/>
      <c r="G73" s="902"/>
      <c r="H73" s="902"/>
      <c r="I73" s="902"/>
      <c r="J73" s="902"/>
      <c r="K73" s="902"/>
      <c r="L73" s="902"/>
      <c r="M73" s="902"/>
      <c r="N73" s="902"/>
      <c r="O73" s="902"/>
      <c r="P73" s="903"/>
      <c r="Q73" s="904">
        <v>219</v>
      </c>
      <c r="R73" s="858"/>
      <c r="S73" s="858"/>
      <c r="T73" s="858"/>
      <c r="U73" s="858"/>
      <c r="V73" s="858">
        <v>195</v>
      </c>
      <c r="W73" s="858"/>
      <c r="X73" s="858"/>
      <c r="Y73" s="858"/>
      <c r="Z73" s="858"/>
      <c r="AA73" s="858">
        <v>24</v>
      </c>
      <c r="AB73" s="858"/>
      <c r="AC73" s="858"/>
      <c r="AD73" s="858"/>
      <c r="AE73" s="858"/>
      <c r="AF73" s="858">
        <v>24</v>
      </c>
      <c r="AG73" s="858"/>
      <c r="AH73" s="858"/>
      <c r="AI73" s="858"/>
      <c r="AJ73" s="858"/>
      <c r="AK73" s="858" t="s">
        <v>585</v>
      </c>
      <c r="AL73" s="858"/>
      <c r="AM73" s="858"/>
      <c r="AN73" s="858"/>
      <c r="AO73" s="858"/>
      <c r="AP73" s="858" t="s">
        <v>585</v>
      </c>
      <c r="AQ73" s="858"/>
      <c r="AR73" s="858"/>
      <c r="AS73" s="858"/>
      <c r="AT73" s="858"/>
      <c r="AU73" s="858" t="s">
        <v>585</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x14ac:dyDescent="0.15">
      <c r="A74" s="234">
        <v>7</v>
      </c>
      <c r="B74" s="901" t="s">
        <v>599</v>
      </c>
      <c r="C74" s="902"/>
      <c r="D74" s="902"/>
      <c r="E74" s="902"/>
      <c r="F74" s="902"/>
      <c r="G74" s="902"/>
      <c r="H74" s="902"/>
      <c r="I74" s="902"/>
      <c r="J74" s="902"/>
      <c r="K74" s="902"/>
      <c r="L74" s="902"/>
      <c r="M74" s="902"/>
      <c r="N74" s="902"/>
      <c r="O74" s="902"/>
      <c r="P74" s="903"/>
      <c r="Q74" s="904">
        <v>1282575</v>
      </c>
      <c r="R74" s="858"/>
      <c r="S74" s="858"/>
      <c r="T74" s="858"/>
      <c r="U74" s="858"/>
      <c r="V74" s="858">
        <v>1237829</v>
      </c>
      <c r="W74" s="858"/>
      <c r="X74" s="858"/>
      <c r="Y74" s="858"/>
      <c r="Z74" s="858"/>
      <c r="AA74" s="858">
        <v>44746</v>
      </c>
      <c r="AB74" s="858"/>
      <c r="AC74" s="858"/>
      <c r="AD74" s="858"/>
      <c r="AE74" s="858"/>
      <c r="AF74" s="858">
        <v>44746</v>
      </c>
      <c r="AG74" s="858"/>
      <c r="AH74" s="858"/>
      <c r="AI74" s="858"/>
      <c r="AJ74" s="858"/>
      <c r="AK74" s="858">
        <v>8500</v>
      </c>
      <c r="AL74" s="858"/>
      <c r="AM74" s="858"/>
      <c r="AN74" s="858"/>
      <c r="AO74" s="858"/>
      <c r="AP74" s="858" t="s">
        <v>585</v>
      </c>
      <c r="AQ74" s="858"/>
      <c r="AR74" s="858"/>
      <c r="AS74" s="858"/>
      <c r="AT74" s="858"/>
      <c r="AU74" s="858" t="s">
        <v>585</v>
      </c>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x14ac:dyDescent="0.15">
      <c r="A75" s="234">
        <v>8</v>
      </c>
      <c r="B75" s="901" t="s">
        <v>600</v>
      </c>
      <c r="C75" s="902"/>
      <c r="D75" s="902"/>
      <c r="E75" s="902"/>
      <c r="F75" s="902"/>
      <c r="G75" s="902"/>
      <c r="H75" s="902"/>
      <c r="I75" s="902"/>
      <c r="J75" s="902"/>
      <c r="K75" s="902"/>
      <c r="L75" s="902"/>
      <c r="M75" s="902"/>
      <c r="N75" s="902"/>
      <c r="O75" s="902"/>
      <c r="P75" s="903"/>
      <c r="Q75" s="905">
        <v>39340</v>
      </c>
      <c r="R75" s="906"/>
      <c r="S75" s="906"/>
      <c r="T75" s="906"/>
      <c r="U75" s="862"/>
      <c r="V75" s="907">
        <v>34648</v>
      </c>
      <c r="W75" s="906"/>
      <c r="X75" s="906"/>
      <c r="Y75" s="906"/>
      <c r="Z75" s="862"/>
      <c r="AA75" s="907">
        <v>4692</v>
      </c>
      <c r="AB75" s="906"/>
      <c r="AC75" s="906"/>
      <c r="AD75" s="906"/>
      <c r="AE75" s="862"/>
      <c r="AF75" s="907">
        <v>22986</v>
      </c>
      <c r="AG75" s="906"/>
      <c r="AH75" s="906"/>
      <c r="AI75" s="906"/>
      <c r="AJ75" s="862"/>
      <c r="AK75" s="907" t="s">
        <v>585</v>
      </c>
      <c r="AL75" s="906"/>
      <c r="AM75" s="906"/>
      <c r="AN75" s="906"/>
      <c r="AO75" s="862"/>
      <c r="AP75" s="907">
        <v>103547</v>
      </c>
      <c r="AQ75" s="906"/>
      <c r="AR75" s="906"/>
      <c r="AS75" s="906"/>
      <c r="AT75" s="862"/>
      <c r="AU75" s="907" t="s">
        <v>585</v>
      </c>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x14ac:dyDescent="0.15">
      <c r="A76" s="234">
        <v>9</v>
      </c>
      <c r="B76" s="901" t="s">
        <v>601</v>
      </c>
      <c r="C76" s="902"/>
      <c r="D76" s="902"/>
      <c r="E76" s="902"/>
      <c r="F76" s="902"/>
      <c r="G76" s="902"/>
      <c r="H76" s="902"/>
      <c r="I76" s="902"/>
      <c r="J76" s="902"/>
      <c r="K76" s="902"/>
      <c r="L76" s="902"/>
      <c r="M76" s="902"/>
      <c r="N76" s="902"/>
      <c r="O76" s="902"/>
      <c r="P76" s="903"/>
      <c r="Q76" s="905">
        <v>8419</v>
      </c>
      <c r="R76" s="906"/>
      <c r="S76" s="906"/>
      <c r="T76" s="906"/>
      <c r="U76" s="862"/>
      <c r="V76" s="907">
        <v>5771</v>
      </c>
      <c r="W76" s="906"/>
      <c r="X76" s="906"/>
      <c r="Y76" s="906"/>
      <c r="Z76" s="862"/>
      <c r="AA76" s="907">
        <v>2648</v>
      </c>
      <c r="AB76" s="906"/>
      <c r="AC76" s="906"/>
      <c r="AD76" s="906"/>
      <c r="AE76" s="862"/>
      <c r="AF76" s="907">
        <v>21829</v>
      </c>
      <c r="AG76" s="906"/>
      <c r="AH76" s="906"/>
      <c r="AI76" s="906"/>
      <c r="AJ76" s="862"/>
      <c r="AK76" s="907" t="s">
        <v>585</v>
      </c>
      <c r="AL76" s="906"/>
      <c r="AM76" s="906"/>
      <c r="AN76" s="906"/>
      <c r="AO76" s="862"/>
      <c r="AP76" s="907">
        <v>18228</v>
      </c>
      <c r="AQ76" s="906"/>
      <c r="AR76" s="906"/>
      <c r="AS76" s="906"/>
      <c r="AT76" s="862"/>
      <c r="AU76" s="907" t="s">
        <v>585</v>
      </c>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x14ac:dyDescent="0.15">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x14ac:dyDescent="0.15">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x14ac:dyDescent="0.15">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x14ac:dyDescent="0.15">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x14ac:dyDescent="0.15">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x14ac:dyDescent="0.15">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x14ac:dyDescent="0.15">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x14ac:dyDescent="0.15">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x14ac:dyDescent="0.15">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x14ac:dyDescent="0.15">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x14ac:dyDescent="0.15">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x14ac:dyDescent="0.2">
      <c r="A88" s="236" t="s">
        <v>390</v>
      </c>
      <c r="B88" s="817" t="s">
        <v>419</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f>SUM(AF68:AJ76)</f>
        <v>89862</v>
      </c>
      <c r="AG88" s="872"/>
      <c r="AH88" s="872"/>
      <c r="AI88" s="872"/>
      <c r="AJ88" s="872"/>
      <c r="AK88" s="869"/>
      <c r="AL88" s="869"/>
      <c r="AM88" s="869"/>
      <c r="AN88" s="869"/>
      <c r="AO88" s="869"/>
      <c r="AP88" s="872">
        <f>SUM(AP68:AT76)</f>
        <v>129695</v>
      </c>
      <c r="AQ88" s="872"/>
      <c r="AR88" s="872"/>
      <c r="AS88" s="872"/>
      <c r="AT88" s="872"/>
      <c r="AU88" s="872">
        <f>SUM(AU68:AY76)</f>
        <v>1921</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390</v>
      </c>
      <c r="BR102" s="817" t="s">
        <v>420</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f>SUM(CR7:CV9)</f>
        <v>649</v>
      </c>
      <c r="CS102" s="880"/>
      <c r="CT102" s="880"/>
      <c r="CU102" s="880"/>
      <c r="CV102" s="919"/>
      <c r="CW102" s="918" t="s">
        <v>605</v>
      </c>
      <c r="CX102" s="880"/>
      <c r="CY102" s="880"/>
      <c r="CZ102" s="880"/>
      <c r="DA102" s="919"/>
      <c r="DB102" s="918" t="s">
        <v>605</v>
      </c>
      <c r="DC102" s="880"/>
      <c r="DD102" s="880"/>
      <c r="DE102" s="880"/>
      <c r="DF102" s="919"/>
      <c r="DG102" s="918" t="s">
        <v>605</v>
      </c>
      <c r="DH102" s="880"/>
      <c r="DI102" s="880"/>
      <c r="DJ102" s="880"/>
      <c r="DK102" s="919"/>
      <c r="DL102" s="918" t="s">
        <v>605</v>
      </c>
      <c r="DM102" s="880"/>
      <c r="DN102" s="880"/>
      <c r="DO102" s="880"/>
      <c r="DP102" s="919"/>
      <c r="DQ102" s="918" t="s">
        <v>605</v>
      </c>
      <c r="DR102" s="880"/>
      <c r="DS102" s="880"/>
      <c r="DT102" s="880"/>
      <c r="DU102" s="919"/>
      <c r="DV102" s="817"/>
      <c r="DW102" s="818"/>
      <c r="DX102" s="818"/>
      <c r="DY102" s="818"/>
      <c r="DZ102" s="942"/>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421</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422</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45" t="s">
        <v>425</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426</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x14ac:dyDescent="0.15">
      <c r="A109" s="940" t="s">
        <v>427</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428</v>
      </c>
      <c r="AB109" s="921"/>
      <c r="AC109" s="921"/>
      <c r="AD109" s="921"/>
      <c r="AE109" s="922"/>
      <c r="AF109" s="920" t="s">
        <v>429</v>
      </c>
      <c r="AG109" s="921"/>
      <c r="AH109" s="921"/>
      <c r="AI109" s="921"/>
      <c r="AJ109" s="922"/>
      <c r="AK109" s="920" t="s">
        <v>302</v>
      </c>
      <c r="AL109" s="921"/>
      <c r="AM109" s="921"/>
      <c r="AN109" s="921"/>
      <c r="AO109" s="922"/>
      <c r="AP109" s="920" t="s">
        <v>430</v>
      </c>
      <c r="AQ109" s="921"/>
      <c r="AR109" s="921"/>
      <c r="AS109" s="921"/>
      <c r="AT109" s="923"/>
      <c r="AU109" s="940" t="s">
        <v>427</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428</v>
      </c>
      <c r="BR109" s="921"/>
      <c r="BS109" s="921"/>
      <c r="BT109" s="921"/>
      <c r="BU109" s="922"/>
      <c r="BV109" s="920" t="s">
        <v>429</v>
      </c>
      <c r="BW109" s="921"/>
      <c r="BX109" s="921"/>
      <c r="BY109" s="921"/>
      <c r="BZ109" s="922"/>
      <c r="CA109" s="920" t="s">
        <v>302</v>
      </c>
      <c r="CB109" s="921"/>
      <c r="CC109" s="921"/>
      <c r="CD109" s="921"/>
      <c r="CE109" s="922"/>
      <c r="CF109" s="941" t="s">
        <v>430</v>
      </c>
      <c r="CG109" s="941"/>
      <c r="CH109" s="941"/>
      <c r="CI109" s="941"/>
      <c r="CJ109" s="941"/>
      <c r="CK109" s="920" t="s">
        <v>431</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428</v>
      </c>
      <c r="DH109" s="921"/>
      <c r="DI109" s="921"/>
      <c r="DJ109" s="921"/>
      <c r="DK109" s="922"/>
      <c r="DL109" s="920" t="s">
        <v>429</v>
      </c>
      <c r="DM109" s="921"/>
      <c r="DN109" s="921"/>
      <c r="DO109" s="921"/>
      <c r="DP109" s="922"/>
      <c r="DQ109" s="920" t="s">
        <v>302</v>
      </c>
      <c r="DR109" s="921"/>
      <c r="DS109" s="921"/>
      <c r="DT109" s="921"/>
      <c r="DU109" s="922"/>
      <c r="DV109" s="920" t="s">
        <v>430</v>
      </c>
      <c r="DW109" s="921"/>
      <c r="DX109" s="921"/>
      <c r="DY109" s="921"/>
      <c r="DZ109" s="923"/>
    </row>
    <row r="110" spans="1:131" s="226" customFormat="1" ht="26.25" customHeight="1" x14ac:dyDescent="0.15">
      <c r="A110" s="924" t="s">
        <v>432</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4613686</v>
      </c>
      <c r="AB110" s="928"/>
      <c r="AC110" s="928"/>
      <c r="AD110" s="928"/>
      <c r="AE110" s="929"/>
      <c r="AF110" s="930">
        <v>3806574</v>
      </c>
      <c r="AG110" s="928"/>
      <c r="AH110" s="928"/>
      <c r="AI110" s="928"/>
      <c r="AJ110" s="929"/>
      <c r="AK110" s="930">
        <v>3913349</v>
      </c>
      <c r="AL110" s="928"/>
      <c r="AM110" s="928"/>
      <c r="AN110" s="928"/>
      <c r="AO110" s="929"/>
      <c r="AP110" s="931">
        <v>17.5</v>
      </c>
      <c r="AQ110" s="932"/>
      <c r="AR110" s="932"/>
      <c r="AS110" s="932"/>
      <c r="AT110" s="933"/>
      <c r="AU110" s="934" t="s">
        <v>73</v>
      </c>
      <c r="AV110" s="935"/>
      <c r="AW110" s="935"/>
      <c r="AX110" s="935"/>
      <c r="AY110" s="935"/>
      <c r="AZ110" s="957" t="s">
        <v>433</v>
      </c>
      <c r="BA110" s="925"/>
      <c r="BB110" s="925"/>
      <c r="BC110" s="925"/>
      <c r="BD110" s="925"/>
      <c r="BE110" s="925"/>
      <c r="BF110" s="925"/>
      <c r="BG110" s="925"/>
      <c r="BH110" s="925"/>
      <c r="BI110" s="925"/>
      <c r="BJ110" s="925"/>
      <c r="BK110" s="925"/>
      <c r="BL110" s="925"/>
      <c r="BM110" s="925"/>
      <c r="BN110" s="925"/>
      <c r="BO110" s="925"/>
      <c r="BP110" s="926"/>
      <c r="BQ110" s="958">
        <v>34330116</v>
      </c>
      <c r="BR110" s="959"/>
      <c r="BS110" s="959"/>
      <c r="BT110" s="959"/>
      <c r="BU110" s="959"/>
      <c r="BV110" s="959">
        <v>34532788</v>
      </c>
      <c r="BW110" s="959"/>
      <c r="BX110" s="959"/>
      <c r="BY110" s="959"/>
      <c r="BZ110" s="959"/>
      <c r="CA110" s="959">
        <v>33737503</v>
      </c>
      <c r="CB110" s="959"/>
      <c r="CC110" s="959"/>
      <c r="CD110" s="959"/>
      <c r="CE110" s="959"/>
      <c r="CF110" s="972">
        <v>150.5</v>
      </c>
      <c r="CG110" s="973"/>
      <c r="CH110" s="973"/>
      <c r="CI110" s="973"/>
      <c r="CJ110" s="973"/>
      <c r="CK110" s="974" t="s">
        <v>434</v>
      </c>
      <c r="CL110" s="975"/>
      <c r="CM110" s="957" t="s">
        <v>435</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388</v>
      </c>
      <c r="DH110" s="959"/>
      <c r="DI110" s="959"/>
      <c r="DJ110" s="959"/>
      <c r="DK110" s="959"/>
      <c r="DL110" s="959" t="s">
        <v>411</v>
      </c>
      <c r="DM110" s="959"/>
      <c r="DN110" s="959"/>
      <c r="DO110" s="959"/>
      <c r="DP110" s="959"/>
      <c r="DQ110" s="959" t="s">
        <v>436</v>
      </c>
      <c r="DR110" s="959"/>
      <c r="DS110" s="959"/>
      <c r="DT110" s="959"/>
      <c r="DU110" s="959"/>
      <c r="DV110" s="960" t="s">
        <v>411</v>
      </c>
      <c r="DW110" s="960"/>
      <c r="DX110" s="960"/>
      <c r="DY110" s="960"/>
      <c r="DZ110" s="961"/>
    </row>
    <row r="111" spans="1:131" s="226" customFormat="1" ht="26.25" customHeight="1" x14ac:dyDescent="0.15">
      <c r="A111" s="962" t="s">
        <v>437</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411</v>
      </c>
      <c r="AB111" s="966"/>
      <c r="AC111" s="966"/>
      <c r="AD111" s="966"/>
      <c r="AE111" s="967"/>
      <c r="AF111" s="968" t="s">
        <v>436</v>
      </c>
      <c r="AG111" s="966"/>
      <c r="AH111" s="966"/>
      <c r="AI111" s="966"/>
      <c r="AJ111" s="967"/>
      <c r="AK111" s="968" t="s">
        <v>438</v>
      </c>
      <c r="AL111" s="966"/>
      <c r="AM111" s="966"/>
      <c r="AN111" s="966"/>
      <c r="AO111" s="967"/>
      <c r="AP111" s="969" t="s">
        <v>411</v>
      </c>
      <c r="AQ111" s="970"/>
      <c r="AR111" s="970"/>
      <c r="AS111" s="970"/>
      <c r="AT111" s="971"/>
      <c r="AU111" s="936"/>
      <c r="AV111" s="937"/>
      <c r="AW111" s="937"/>
      <c r="AX111" s="937"/>
      <c r="AY111" s="937"/>
      <c r="AZ111" s="950" t="s">
        <v>439</v>
      </c>
      <c r="BA111" s="951"/>
      <c r="BB111" s="951"/>
      <c r="BC111" s="951"/>
      <c r="BD111" s="951"/>
      <c r="BE111" s="951"/>
      <c r="BF111" s="951"/>
      <c r="BG111" s="951"/>
      <c r="BH111" s="951"/>
      <c r="BI111" s="951"/>
      <c r="BJ111" s="951"/>
      <c r="BK111" s="951"/>
      <c r="BL111" s="951"/>
      <c r="BM111" s="951"/>
      <c r="BN111" s="951"/>
      <c r="BO111" s="951"/>
      <c r="BP111" s="952"/>
      <c r="BQ111" s="953" t="s">
        <v>411</v>
      </c>
      <c r="BR111" s="954"/>
      <c r="BS111" s="954"/>
      <c r="BT111" s="954"/>
      <c r="BU111" s="954"/>
      <c r="BV111" s="954" t="s">
        <v>440</v>
      </c>
      <c r="BW111" s="954"/>
      <c r="BX111" s="954"/>
      <c r="BY111" s="954"/>
      <c r="BZ111" s="954"/>
      <c r="CA111" s="954" t="s">
        <v>392</v>
      </c>
      <c r="CB111" s="954"/>
      <c r="CC111" s="954"/>
      <c r="CD111" s="954"/>
      <c r="CE111" s="954"/>
      <c r="CF111" s="948" t="s">
        <v>441</v>
      </c>
      <c r="CG111" s="949"/>
      <c r="CH111" s="949"/>
      <c r="CI111" s="949"/>
      <c r="CJ111" s="949"/>
      <c r="CK111" s="976"/>
      <c r="CL111" s="977"/>
      <c r="CM111" s="950" t="s">
        <v>442</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392</v>
      </c>
      <c r="DH111" s="954"/>
      <c r="DI111" s="954"/>
      <c r="DJ111" s="954"/>
      <c r="DK111" s="954"/>
      <c r="DL111" s="954" t="s">
        <v>441</v>
      </c>
      <c r="DM111" s="954"/>
      <c r="DN111" s="954"/>
      <c r="DO111" s="954"/>
      <c r="DP111" s="954"/>
      <c r="DQ111" s="954" t="s">
        <v>441</v>
      </c>
      <c r="DR111" s="954"/>
      <c r="DS111" s="954"/>
      <c r="DT111" s="954"/>
      <c r="DU111" s="954"/>
      <c r="DV111" s="955" t="s">
        <v>441</v>
      </c>
      <c r="DW111" s="955"/>
      <c r="DX111" s="955"/>
      <c r="DY111" s="955"/>
      <c r="DZ111" s="956"/>
    </row>
    <row r="112" spans="1:131" s="226" customFormat="1" ht="26.25" customHeight="1" x14ac:dyDescent="0.15">
      <c r="A112" s="980" t="s">
        <v>443</v>
      </c>
      <c r="B112" s="981"/>
      <c r="C112" s="951" t="s">
        <v>444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411</v>
      </c>
      <c r="AB112" s="987"/>
      <c r="AC112" s="987"/>
      <c r="AD112" s="987"/>
      <c r="AE112" s="988"/>
      <c r="AF112" s="989" t="s">
        <v>388</v>
      </c>
      <c r="AG112" s="987"/>
      <c r="AH112" s="987"/>
      <c r="AI112" s="987"/>
      <c r="AJ112" s="988"/>
      <c r="AK112" s="989" t="s">
        <v>445</v>
      </c>
      <c r="AL112" s="987"/>
      <c r="AM112" s="987"/>
      <c r="AN112" s="987"/>
      <c r="AO112" s="988"/>
      <c r="AP112" s="990" t="s">
        <v>441</v>
      </c>
      <c r="AQ112" s="991"/>
      <c r="AR112" s="991"/>
      <c r="AS112" s="991"/>
      <c r="AT112" s="992"/>
      <c r="AU112" s="936"/>
      <c r="AV112" s="937"/>
      <c r="AW112" s="937"/>
      <c r="AX112" s="937"/>
      <c r="AY112" s="937"/>
      <c r="AZ112" s="950" t="s">
        <v>446</v>
      </c>
      <c r="BA112" s="951"/>
      <c r="BB112" s="951"/>
      <c r="BC112" s="951"/>
      <c r="BD112" s="951"/>
      <c r="BE112" s="951"/>
      <c r="BF112" s="951"/>
      <c r="BG112" s="951"/>
      <c r="BH112" s="951"/>
      <c r="BI112" s="951"/>
      <c r="BJ112" s="951"/>
      <c r="BK112" s="951"/>
      <c r="BL112" s="951"/>
      <c r="BM112" s="951"/>
      <c r="BN112" s="951"/>
      <c r="BO112" s="951"/>
      <c r="BP112" s="952"/>
      <c r="BQ112" s="953">
        <v>18968783</v>
      </c>
      <c r="BR112" s="954"/>
      <c r="BS112" s="954"/>
      <c r="BT112" s="954"/>
      <c r="BU112" s="954"/>
      <c r="BV112" s="954">
        <v>18230031</v>
      </c>
      <c r="BW112" s="954"/>
      <c r="BX112" s="954"/>
      <c r="BY112" s="954"/>
      <c r="BZ112" s="954"/>
      <c r="CA112" s="954">
        <v>16444966</v>
      </c>
      <c r="CB112" s="954"/>
      <c r="CC112" s="954"/>
      <c r="CD112" s="954"/>
      <c r="CE112" s="954"/>
      <c r="CF112" s="948">
        <v>73.3</v>
      </c>
      <c r="CG112" s="949"/>
      <c r="CH112" s="949"/>
      <c r="CI112" s="949"/>
      <c r="CJ112" s="949"/>
      <c r="CK112" s="976"/>
      <c r="CL112" s="977"/>
      <c r="CM112" s="950" t="s">
        <v>447</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445</v>
      </c>
      <c r="DH112" s="954"/>
      <c r="DI112" s="954"/>
      <c r="DJ112" s="954"/>
      <c r="DK112" s="954"/>
      <c r="DL112" s="954" t="s">
        <v>411</v>
      </c>
      <c r="DM112" s="954"/>
      <c r="DN112" s="954"/>
      <c r="DO112" s="954"/>
      <c r="DP112" s="954"/>
      <c r="DQ112" s="954" t="s">
        <v>438</v>
      </c>
      <c r="DR112" s="954"/>
      <c r="DS112" s="954"/>
      <c r="DT112" s="954"/>
      <c r="DU112" s="954"/>
      <c r="DV112" s="955" t="s">
        <v>388</v>
      </c>
      <c r="DW112" s="955"/>
      <c r="DX112" s="955"/>
      <c r="DY112" s="955"/>
      <c r="DZ112" s="956"/>
    </row>
    <row r="113" spans="1:130" s="226" customFormat="1" ht="26.25" customHeight="1" x14ac:dyDescent="0.15">
      <c r="A113" s="982"/>
      <c r="B113" s="983"/>
      <c r="C113" s="951" t="s">
        <v>448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1959854</v>
      </c>
      <c r="AB113" s="966"/>
      <c r="AC113" s="966"/>
      <c r="AD113" s="966"/>
      <c r="AE113" s="967"/>
      <c r="AF113" s="968">
        <v>1581149</v>
      </c>
      <c r="AG113" s="966"/>
      <c r="AH113" s="966"/>
      <c r="AI113" s="966"/>
      <c r="AJ113" s="967"/>
      <c r="AK113" s="968">
        <v>2010081</v>
      </c>
      <c r="AL113" s="966"/>
      <c r="AM113" s="966"/>
      <c r="AN113" s="966"/>
      <c r="AO113" s="967"/>
      <c r="AP113" s="969">
        <v>9</v>
      </c>
      <c r="AQ113" s="970"/>
      <c r="AR113" s="970"/>
      <c r="AS113" s="970"/>
      <c r="AT113" s="971"/>
      <c r="AU113" s="936"/>
      <c r="AV113" s="937"/>
      <c r="AW113" s="937"/>
      <c r="AX113" s="937"/>
      <c r="AY113" s="937"/>
      <c r="AZ113" s="950" t="s">
        <v>449</v>
      </c>
      <c r="BA113" s="951"/>
      <c r="BB113" s="951"/>
      <c r="BC113" s="951"/>
      <c r="BD113" s="951"/>
      <c r="BE113" s="951"/>
      <c r="BF113" s="951"/>
      <c r="BG113" s="951"/>
      <c r="BH113" s="951"/>
      <c r="BI113" s="951"/>
      <c r="BJ113" s="951"/>
      <c r="BK113" s="951"/>
      <c r="BL113" s="951"/>
      <c r="BM113" s="951"/>
      <c r="BN113" s="951"/>
      <c r="BO113" s="951"/>
      <c r="BP113" s="952"/>
      <c r="BQ113" s="953">
        <v>2341710</v>
      </c>
      <c r="BR113" s="954"/>
      <c r="BS113" s="954"/>
      <c r="BT113" s="954"/>
      <c r="BU113" s="954"/>
      <c r="BV113" s="954">
        <v>2130308</v>
      </c>
      <c r="BW113" s="954"/>
      <c r="BX113" s="954"/>
      <c r="BY113" s="954"/>
      <c r="BZ113" s="954"/>
      <c r="CA113" s="954">
        <v>1920809</v>
      </c>
      <c r="CB113" s="954"/>
      <c r="CC113" s="954"/>
      <c r="CD113" s="954"/>
      <c r="CE113" s="954"/>
      <c r="CF113" s="948">
        <v>8.6</v>
      </c>
      <c r="CG113" s="949"/>
      <c r="CH113" s="949"/>
      <c r="CI113" s="949"/>
      <c r="CJ113" s="949"/>
      <c r="CK113" s="976"/>
      <c r="CL113" s="977"/>
      <c r="CM113" s="950" t="s">
        <v>450</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388</v>
      </c>
      <c r="DH113" s="987"/>
      <c r="DI113" s="987"/>
      <c r="DJ113" s="987"/>
      <c r="DK113" s="988"/>
      <c r="DL113" s="989" t="s">
        <v>440</v>
      </c>
      <c r="DM113" s="987"/>
      <c r="DN113" s="987"/>
      <c r="DO113" s="987"/>
      <c r="DP113" s="988"/>
      <c r="DQ113" s="989" t="s">
        <v>441</v>
      </c>
      <c r="DR113" s="987"/>
      <c r="DS113" s="987"/>
      <c r="DT113" s="987"/>
      <c r="DU113" s="988"/>
      <c r="DV113" s="990" t="s">
        <v>441</v>
      </c>
      <c r="DW113" s="991"/>
      <c r="DX113" s="991"/>
      <c r="DY113" s="991"/>
      <c r="DZ113" s="992"/>
    </row>
    <row r="114" spans="1:130" s="226" customFormat="1" ht="26.25" customHeight="1" x14ac:dyDescent="0.15">
      <c r="A114" s="982"/>
      <c r="B114" s="983"/>
      <c r="C114" s="951" t="s">
        <v>451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161860</v>
      </c>
      <c r="AB114" s="987"/>
      <c r="AC114" s="987"/>
      <c r="AD114" s="987"/>
      <c r="AE114" s="988"/>
      <c r="AF114" s="989">
        <v>217320</v>
      </c>
      <c r="AG114" s="987"/>
      <c r="AH114" s="987"/>
      <c r="AI114" s="987"/>
      <c r="AJ114" s="988"/>
      <c r="AK114" s="989">
        <v>214362</v>
      </c>
      <c r="AL114" s="987"/>
      <c r="AM114" s="987"/>
      <c r="AN114" s="987"/>
      <c r="AO114" s="988"/>
      <c r="AP114" s="990">
        <v>1</v>
      </c>
      <c r="AQ114" s="991"/>
      <c r="AR114" s="991"/>
      <c r="AS114" s="991"/>
      <c r="AT114" s="992"/>
      <c r="AU114" s="936"/>
      <c r="AV114" s="937"/>
      <c r="AW114" s="937"/>
      <c r="AX114" s="937"/>
      <c r="AY114" s="937"/>
      <c r="AZ114" s="950" t="s">
        <v>452</v>
      </c>
      <c r="BA114" s="951"/>
      <c r="BB114" s="951"/>
      <c r="BC114" s="951"/>
      <c r="BD114" s="951"/>
      <c r="BE114" s="951"/>
      <c r="BF114" s="951"/>
      <c r="BG114" s="951"/>
      <c r="BH114" s="951"/>
      <c r="BI114" s="951"/>
      <c r="BJ114" s="951"/>
      <c r="BK114" s="951"/>
      <c r="BL114" s="951"/>
      <c r="BM114" s="951"/>
      <c r="BN114" s="951"/>
      <c r="BO114" s="951"/>
      <c r="BP114" s="952"/>
      <c r="BQ114" s="953">
        <v>3242424</v>
      </c>
      <c r="BR114" s="954"/>
      <c r="BS114" s="954"/>
      <c r="BT114" s="954"/>
      <c r="BU114" s="954"/>
      <c r="BV114" s="954">
        <v>3254443</v>
      </c>
      <c r="BW114" s="954"/>
      <c r="BX114" s="954"/>
      <c r="BY114" s="954"/>
      <c r="BZ114" s="954"/>
      <c r="CA114" s="954">
        <v>3239200</v>
      </c>
      <c r="CB114" s="954"/>
      <c r="CC114" s="954"/>
      <c r="CD114" s="954"/>
      <c r="CE114" s="954"/>
      <c r="CF114" s="948">
        <v>14.4</v>
      </c>
      <c r="CG114" s="949"/>
      <c r="CH114" s="949"/>
      <c r="CI114" s="949"/>
      <c r="CJ114" s="949"/>
      <c r="CK114" s="976"/>
      <c r="CL114" s="977"/>
      <c r="CM114" s="950" t="s">
        <v>453</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441</v>
      </c>
      <c r="DH114" s="987"/>
      <c r="DI114" s="987"/>
      <c r="DJ114" s="987"/>
      <c r="DK114" s="988"/>
      <c r="DL114" s="989" t="s">
        <v>441</v>
      </c>
      <c r="DM114" s="987"/>
      <c r="DN114" s="987"/>
      <c r="DO114" s="987"/>
      <c r="DP114" s="988"/>
      <c r="DQ114" s="989" t="s">
        <v>441</v>
      </c>
      <c r="DR114" s="987"/>
      <c r="DS114" s="987"/>
      <c r="DT114" s="987"/>
      <c r="DU114" s="988"/>
      <c r="DV114" s="990" t="s">
        <v>440</v>
      </c>
      <c r="DW114" s="991"/>
      <c r="DX114" s="991"/>
      <c r="DY114" s="991"/>
      <c r="DZ114" s="992"/>
    </row>
    <row r="115" spans="1:130" s="226" customFormat="1" ht="26.25" customHeight="1" x14ac:dyDescent="0.15">
      <c r="A115" s="982"/>
      <c r="B115" s="983"/>
      <c r="C115" s="951" t="s">
        <v>454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t="s">
        <v>388</v>
      </c>
      <c r="AB115" s="966"/>
      <c r="AC115" s="966"/>
      <c r="AD115" s="966"/>
      <c r="AE115" s="967"/>
      <c r="AF115" s="968" t="s">
        <v>438</v>
      </c>
      <c r="AG115" s="966"/>
      <c r="AH115" s="966"/>
      <c r="AI115" s="966"/>
      <c r="AJ115" s="967"/>
      <c r="AK115" s="968" t="s">
        <v>411</v>
      </c>
      <c r="AL115" s="966"/>
      <c r="AM115" s="966"/>
      <c r="AN115" s="966"/>
      <c r="AO115" s="967"/>
      <c r="AP115" s="969" t="s">
        <v>440</v>
      </c>
      <c r="AQ115" s="970"/>
      <c r="AR115" s="970"/>
      <c r="AS115" s="970"/>
      <c r="AT115" s="971"/>
      <c r="AU115" s="936"/>
      <c r="AV115" s="937"/>
      <c r="AW115" s="937"/>
      <c r="AX115" s="937"/>
      <c r="AY115" s="937"/>
      <c r="AZ115" s="950" t="s">
        <v>455</v>
      </c>
      <c r="BA115" s="951"/>
      <c r="BB115" s="951"/>
      <c r="BC115" s="951"/>
      <c r="BD115" s="951"/>
      <c r="BE115" s="951"/>
      <c r="BF115" s="951"/>
      <c r="BG115" s="951"/>
      <c r="BH115" s="951"/>
      <c r="BI115" s="951"/>
      <c r="BJ115" s="951"/>
      <c r="BK115" s="951"/>
      <c r="BL115" s="951"/>
      <c r="BM115" s="951"/>
      <c r="BN115" s="951"/>
      <c r="BO115" s="951"/>
      <c r="BP115" s="952"/>
      <c r="BQ115" s="953" t="s">
        <v>388</v>
      </c>
      <c r="BR115" s="954"/>
      <c r="BS115" s="954"/>
      <c r="BT115" s="954"/>
      <c r="BU115" s="954"/>
      <c r="BV115" s="954" t="s">
        <v>440</v>
      </c>
      <c r="BW115" s="954"/>
      <c r="BX115" s="954"/>
      <c r="BY115" s="954"/>
      <c r="BZ115" s="954"/>
      <c r="CA115" s="954" t="s">
        <v>411</v>
      </c>
      <c r="CB115" s="954"/>
      <c r="CC115" s="954"/>
      <c r="CD115" s="954"/>
      <c r="CE115" s="954"/>
      <c r="CF115" s="948" t="s">
        <v>388</v>
      </c>
      <c r="CG115" s="949"/>
      <c r="CH115" s="949"/>
      <c r="CI115" s="949"/>
      <c r="CJ115" s="949"/>
      <c r="CK115" s="976"/>
      <c r="CL115" s="977"/>
      <c r="CM115" s="950" t="s">
        <v>456</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388</v>
      </c>
      <c r="DH115" s="987"/>
      <c r="DI115" s="987"/>
      <c r="DJ115" s="987"/>
      <c r="DK115" s="988"/>
      <c r="DL115" s="989" t="s">
        <v>440</v>
      </c>
      <c r="DM115" s="987"/>
      <c r="DN115" s="987"/>
      <c r="DO115" s="987"/>
      <c r="DP115" s="988"/>
      <c r="DQ115" s="989" t="s">
        <v>441</v>
      </c>
      <c r="DR115" s="987"/>
      <c r="DS115" s="987"/>
      <c r="DT115" s="987"/>
      <c r="DU115" s="988"/>
      <c r="DV115" s="990" t="s">
        <v>392</v>
      </c>
      <c r="DW115" s="991"/>
      <c r="DX115" s="991"/>
      <c r="DY115" s="991"/>
      <c r="DZ115" s="992"/>
    </row>
    <row r="116" spans="1:130" s="226" customFormat="1" ht="26.25" customHeight="1" x14ac:dyDescent="0.15">
      <c r="A116" s="984"/>
      <c r="B116" s="985"/>
      <c r="C116" s="993" t="s">
        <v>457</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445</v>
      </c>
      <c r="AB116" s="987"/>
      <c r="AC116" s="987"/>
      <c r="AD116" s="987"/>
      <c r="AE116" s="988"/>
      <c r="AF116" s="989" t="s">
        <v>458</v>
      </c>
      <c r="AG116" s="987"/>
      <c r="AH116" s="987"/>
      <c r="AI116" s="987"/>
      <c r="AJ116" s="988"/>
      <c r="AK116" s="989" t="s">
        <v>440</v>
      </c>
      <c r="AL116" s="987"/>
      <c r="AM116" s="987"/>
      <c r="AN116" s="987"/>
      <c r="AO116" s="988"/>
      <c r="AP116" s="990" t="s">
        <v>411</v>
      </c>
      <c r="AQ116" s="991"/>
      <c r="AR116" s="991"/>
      <c r="AS116" s="991"/>
      <c r="AT116" s="992"/>
      <c r="AU116" s="936"/>
      <c r="AV116" s="937"/>
      <c r="AW116" s="937"/>
      <c r="AX116" s="937"/>
      <c r="AY116" s="937"/>
      <c r="AZ116" s="995" t="s">
        <v>459</v>
      </c>
      <c r="BA116" s="996"/>
      <c r="BB116" s="996"/>
      <c r="BC116" s="996"/>
      <c r="BD116" s="996"/>
      <c r="BE116" s="996"/>
      <c r="BF116" s="996"/>
      <c r="BG116" s="996"/>
      <c r="BH116" s="996"/>
      <c r="BI116" s="996"/>
      <c r="BJ116" s="996"/>
      <c r="BK116" s="996"/>
      <c r="BL116" s="996"/>
      <c r="BM116" s="996"/>
      <c r="BN116" s="996"/>
      <c r="BO116" s="996"/>
      <c r="BP116" s="997"/>
      <c r="BQ116" s="953" t="s">
        <v>411</v>
      </c>
      <c r="BR116" s="954"/>
      <c r="BS116" s="954"/>
      <c r="BT116" s="954"/>
      <c r="BU116" s="954"/>
      <c r="BV116" s="954" t="s">
        <v>441</v>
      </c>
      <c r="BW116" s="954"/>
      <c r="BX116" s="954"/>
      <c r="BY116" s="954"/>
      <c r="BZ116" s="954"/>
      <c r="CA116" s="954" t="s">
        <v>411</v>
      </c>
      <c r="CB116" s="954"/>
      <c r="CC116" s="954"/>
      <c r="CD116" s="954"/>
      <c r="CE116" s="954"/>
      <c r="CF116" s="948" t="s">
        <v>441</v>
      </c>
      <c r="CG116" s="949"/>
      <c r="CH116" s="949"/>
      <c r="CI116" s="949"/>
      <c r="CJ116" s="949"/>
      <c r="CK116" s="976"/>
      <c r="CL116" s="977"/>
      <c r="CM116" s="950" t="s">
        <v>460</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440</v>
      </c>
      <c r="DH116" s="987"/>
      <c r="DI116" s="987"/>
      <c r="DJ116" s="987"/>
      <c r="DK116" s="988"/>
      <c r="DL116" s="989" t="s">
        <v>461</v>
      </c>
      <c r="DM116" s="987"/>
      <c r="DN116" s="987"/>
      <c r="DO116" s="987"/>
      <c r="DP116" s="988"/>
      <c r="DQ116" s="989" t="s">
        <v>438</v>
      </c>
      <c r="DR116" s="987"/>
      <c r="DS116" s="987"/>
      <c r="DT116" s="987"/>
      <c r="DU116" s="988"/>
      <c r="DV116" s="990" t="s">
        <v>440</v>
      </c>
      <c r="DW116" s="991"/>
      <c r="DX116" s="991"/>
      <c r="DY116" s="991"/>
      <c r="DZ116" s="992"/>
    </row>
    <row r="117" spans="1:130" s="226" customFormat="1" ht="26.25" customHeight="1" x14ac:dyDescent="0.15">
      <c r="A117" s="940" t="s">
        <v>186</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462</v>
      </c>
      <c r="Z117" s="922"/>
      <c r="AA117" s="1006">
        <v>6735400</v>
      </c>
      <c r="AB117" s="1007"/>
      <c r="AC117" s="1007"/>
      <c r="AD117" s="1007"/>
      <c r="AE117" s="1008"/>
      <c r="AF117" s="1009">
        <v>5605043</v>
      </c>
      <c r="AG117" s="1007"/>
      <c r="AH117" s="1007"/>
      <c r="AI117" s="1007"/>
      <c r="AJ117" s="1008"/>
      <c r="AK117" s="1009">
        <v>6137792</v>
      </c>
      <c r="AL117" s="1007"/>
      <c r="AM117" s="1007"/>
      <c r="AN117" s="1007"/>
      <c r="AO117" s="1008"/>
      <c r="AP117" s="1010"/>
      <c r="AQ117" s="1011"/>
      <c r="AR117" s="1011"/>
      <c r="AS117" s="1011"/>
      <c r="AT117" s="1012"/>
      <c r="AU117" s="936"/>
      <c r="AV117" s="937"/>
      <c r="AW117" s="937"/>
      <c r="AX117" s="937"/>
      <c r="AY117" s="937"/>
      <c r="AZ117" s="1002" t="s">
        <v>463</v>
      </c>
      <c r="BA117" s="1003"/>
      <c r="BB117" s="1003"/>
      <c r="BC117" s="1003"/>
      <c r="BD117" s="1003"/>
      <c r="BE117" s="1003"/>
      <c r="BF117" s="1003"/>
      <c r="BG117" s="1003"/>
      <c r="BH117" s="1003"/>
      <c r="BI117" s="1003"/>
      <c r="BJ117" s="1003"/>
      <c r="BK117" s="1003"/>
      <c r="BL117" s="1003"/>
      <c r="BM117" s="1003"/>
      <c r="BN117" s="1003"/>
      <c r="BO117" s="1003"/>
      <c r="BP117" s="1004"/>
      <c r="BQ117" s="953" t="s">
        <v>441</v>
      </c>
      <c r="BR117" s="954"/>
      <c r="BS117" s="954"/>
      <c r="BT117" s="954"/>
      <c r="BU117" s="954"/>
      <c r="BV117" s="954" t="s">
        <v>441</v>
      </c>
      <c r="BW117" s="954"/>
      <c r="BX117" s="954"/>
      <c r="BY117" s="954"/>
      <c r="BZ117" s="954"/>
      <c r="CA117" s="954" t="s">
        <v>441</v>
      </c>
      <c r="CB117" s="954"/>
      <c r="CC117" s="954"/>
      <c r="CD117" s="954"/>
      <c r="CE117" s="954"/>
      <c r="CF117" s="948" t="s">
        <v>411</v>
      </c>
      <c r="CG117" s="949"/>
      <c r="CH117" s="949"/>
      <c r="CI117" s="949"/>
      <c r="CJ117" s="949"/>
      <c r="CK117" s="976"/>
      <c r="CL117" s="977"/>
      <c r="CM117" s="950" t="s">
        <v>464</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438</v>
      </c>
      <c r="DH117" s="987"/>
      <c r="DI117" s="987"/>
      <c r="DJ117" s="987"/>
      <c r="DK117" s="988"/>
      <c r="DL117" s="989" t="s">
        <v>392</v>
      </c>
      <c r="DM117" s="987"/>
      <c r="DN117" s="987"/>
      <c r="DO117" s="987"/>
      <c r="DP117" s="988"/>
      <c r="DQ117" s="989" t="s">
        <v>436</v>
      </c>
      <c r="DR117" s="987"/>
      <c r="DS117" s="987"/>
      <c r="DT117" s="987"/>
      <c r="DU117" s="988"/>
      <c r="DV117" s="990" t="s">
        <v>411</v>
      </c>
      <c r="DW117" s="991"/>
      <c r="DX117" s="991"/>
      <c r="DY117" s="991"/>
      <c r="DZ117" s="992"/>
    </row>
    <row r="118" spans="1:130" s="226" customFormat="1" ht="26.25" customHeight="1" x14ac:dyDescent="0.15">
      <c r="A118" s="940" t="s">
        <v>431</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428</v>
      </c>
      <c r="AB118" s="921"/>
      <c r="AC118" s="921"/>
      <c r="AD118" s="921"/>
      <c r="AE118" s="922"/>
      <c r="AF118" s="920" t="s">
        <v>429</v>
      </c>
      <c r="AG118" s="921"/>
      <c r="AH118" s="921"/>
      <c r="AI118" s="921"/>
      <c r="AJ118" s="922"/>
      <c r="AK118" s="920" t="s">
        <v>302</v>
      </c>
      <c r="AL118" s="921"/>
      <c r="AM118" s="921"/>
      <c r="AN118" s="921"/>
      <c r="AO118" s="922"/>
      <c r="AP118" s="998" t="s">
        <v>430</v>
      </c>
      <c r="AQ118" s="999"/>
      <c r="AR118" s="999"/>
      <c r="AS118" s="999"/>
      <c r="AT118" s="1000"/>
      <c r="AU118" s="936"/>
      <c r="AV118" s="937"/>
      <c r="AW118" s="937"/>
      <c r="AX118" s="937"/>
      <c r="AY118" s="937"/>
      <c r="AZ118" s="1001" t="s">
        <v>465</v>
      </c>
      <c r="BA118" s="993"/>
      <c r="BB118" s="993"/>
      <c r="BC118" s="993"/>
      <c r="BD118" s="993"/>
      <c r="BE118" s="993"/>
      <c r="BF118" s="993"/>
      <c r="BG118" s="993"/>
      <c r="BH118" s="993"/>
      <c r="BI118" s="993"/>
      <c r="BJ118" s="993"/>
      <c r="BK118" s="993"/>
      <c r="BL118" s="993"/>
      <c r="BM118" s="993"/>
      <c r="BN118" s="993"/>
      <c r="BO118" s="993"/>
      <c r="BP118" s="994"/>
      <c r="BQ118" s="1027" t="s">
        <v>441</v>
      </c>
      <c r="BR118" s="1028"/>
      <c r="BS118" s="1028"/>
      <c r="BT118" s="1028"/>
      <c r="BU118" s="1028"/>
      <c r="BV118" s="1028" t="s">
        <v>411</v>
      </c>
      <c r="BW118" s="1028"/>
      <c r="BX118" s="1028"/>
      <c r="BY118" s="1028"/>
      <c r="BZ118" s="1028"/>
      <c r="CA118" s="1028" t="s">
        <v>411</v>
      </c>
      <c r="CB118" s="1028"/>
      <c r="CC118" s="1028"/>
      <c r="CD118" s="1028"/>
      <c r="CE118" s="1028"/>
      <c r="CF118" s="948" t="s">
        <v>438</v>
      </c>
      <c r="CG118" s="949"/>
      <c r="CH118" s="949"/>
      <c r="CI118" s="949"/>
      <c r="CJ118" s="949"/>
      <c r="CK118" s="976"/>
      <c r="CL118" s="977"/>
      <c r="CM118" s="950" t="s">
        <v>466</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441</v>
      </c>
      <c r="DH118" s="987"/>
      <c r="DI118" s="987"/>
      <c r="DJ118" s="987"/>
      <c r="DK118" s="988"/>
      <c r="DL118" s="989" t="s">
        <v>441</v>
      </c>
      <c r="DM118" s="987"/>
      <c r="DN118" s="987"/>
      <c r="DO118" s="987"/>
      <c r="DP118" s="988"/>
      <c r="DQ118" s="989" t="s">
        <v>458</v>
      </c>
      <c r="DR118" s="987"/>
      <c r="DS118" s="987"/>
      <c r="DT118" s="987"/>
      <c r="DU118" s="988"/>
      <c r="DV118" s="990" t="s">
        <v>411</v>
      </c>
      <c r="DW118" s="991"/>
      <c r="DX118" s="991"/>
      <c r="DY118" s="991"/>
      <c r="DZ118" s="992"/>
    </row>
    <row r="119" spans="1:130" s="226" customFormat="1" ht="26.25" customHeight="1" x14ac:dyDescent="0.15">
      <c r="A119" s="1084" t="s">
        <v>434</v>
      </c>
      <c r="B119" s="975"/>
      <c r="C119" s="957" t="s">
        <v>435</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438</v>
      </c>
      <c r="AB119" s="928"/>
      <c r="AC119" s="928"/>
      <c r="AD119" s="928"/>
      <c r="AE119" s="929"/>
      <c r="AF119" s="930" t="s">
        <v>438</v>
      </c>
      <c r="AG119" s="928"/>
      <c r="AH119" s="928"/>
      <c r="AI119" s="928"/>
      <c r="AJ119" s="929"/>
      <c r="AK119" s="930" t="s">
        <v>411</v>
      </c>
      <c r="AL119" s="928"/>
      <c r="AM119" s="928"/>
      <c r="AN119" s="928"/>
      <c r="AO119" s="929"/>
      <c r="AP119" s="931" t="s">
        <v>441</v>
      </c>
      <c r="AQ119" s="932"/>
      <c r="AR119" s="932"/>
      <c r="AS119" s="932"/>
      <c r="AT119" s="933"/>
      <c r="AU119" s="938"/>
      <c r="AV119" s="939"/>
      <c r="AW119" s="939"/>
      <c r="AX119" s="939"/>
      <c r="AY119" s="939"/>
      <c r="AZ119" s="247" t="s">
        <v>186</v>
      </c>
      <c r="BA119" s="247"/>
      <c r="BB119" s="247"/>
      <c r="BC119" s="247"/>
      <c r="BD119" s="247"/>
      <c r="BE119" s="247"/>
      <c r="BF119" s="247"/>
      <c r="BG119" s="247"/>
      <c r="BH119" s="247"/>
      <c r="BI119" s="247"/>
      <c r="BJ119" s="247"/>
      <c r="BK119" s="247"/>
      <c r="BL119" s="247"/>
      <c r="BM119" s="247"/>
      <c r="BN119" s="247"/>
      <c r="BO119" s="1005" t="s">
        <v>467</v>
      </c>
      <c r="BP119" s="1033"/>
      <c r="BQ119" s="1027">
        <v>58883033</v>
      </c>
      <c r="BR119" s="1028"/>
      <c r="BS119" s="1028"/>
      <c r="BT119" s="1028"/>
      <c r="BU119" s="1028"/>
      <c r="BV119" s="1028">
        <v>58147570</v>
      </c>
      <c r="BW119" s="1028"/>
      <c r="BX119" s="1028"/>
      <c r="BY119" s="1028"/>
      <c r="BZ119" s="1028"/>
      <c r="CA119" s="1028">
        <v>55342478</v>
      </c>
      <c r="CB119" s="1028"/>
      <c r="CC119" s="1028"/>
      <c r="CD119" s="1028"/>
      <c r="CE119" s="1028"/>
      <c r="CF119" s="1029"/>
      <c r="CG119" s="1030"/>
      <c r="CH119" s="1030"/>
      <c r="CI119" s="1030"/>
      <c r="CJ119" s="1031"/>
      <c r="CK119" s="978"/>
      <c r="CL119" s="979"/>
      <c r="CM119" s="1001" t="s">
        <v>468</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411</v>
      </c>
      <c r="DH119" s="1014"/>
      <c r="DI119" s="1014"/>
      <c r="DJ119" s="1014"/>
      <c r="DK119" s="1015"/>
      <c r="DL119" s="1013" t="s">
        <v>438</v>
      </c>
      <c r="DM119" s="1014"/>
      <c r="DN119" s="1014"/>
      <c r="DO119" s="1014"/>
      <c r="DP119" s="1015"/>
      <c r="DQ119" s="1013" t="s">
        <v>392</v>
      </c>
      <c r="DR119" s="1014"/>
      <c r="DS119" s="1014"/>
      <c r="DT119" s="1014"/>
      <c r="DU119" s="1015"/>
      <c r="DV119" s="1016" t="s">
        <v>441</v>
      </c>
      <c r="DW119" s="1017"/>
      <c r="DX119" s="1017"/>
      <c r="DY119" s="1017"/>
      <c r="DZ119" s="1018"/>
    </row>
    <row r="120" spans="1:130" s="226" customFormat="1" ht="26.25" customHeight="1" x14ac:dyDescent="0.15">
      <c r="A120" s="1085"/>
      <c r="B120" s="977"/>
      <c r="C120" s="950" t="s">
        <v>442</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411</v>
      </c>
      <c r="AB120" s="987"/>
      <c r="AC120" s="987"/>
      <c r="AD120" s="987"/>
      <c r="AE120" s="988"/>
      <c r="AF120" s="989" t="s">
        <v>438</v>
      </c>
      <c r="AG120" s="987"/>
      <c r="AH120" s="987"/>
      <c r="AI120" s="987"/>
      <c r="AJ120" s="988"/>
      <c r="AK120" s="989" t="s">
        <v>411</v>
      </c>
      <c r="AL120" s="987"/>
      <c r="AM120" s="987"/>
      <c r="AN120" s="987"/>
      <c r="AO120" s="988"/>
      <c r="AP120" s="990" t="s">
        <v>441</v>
      </c>
      <c r="AQ120" s="991"/>
      <c r="AR120" s="991"/>
      <c r="AS120" s="991"/>
      <c r="AT120" s="992"/>
      <c r="AU120" s="1019" t="s">
        <v>469</v>
      </c>
      <c r="AV120" s="1020"/>
      <c r="AW120" s="1020"/>
      <c r="AX120" s="1020"/>
      <c r="AY120" s="1021"/>
      <c r="AZ120" s="957" t="s">
        <v>470</v>
      </c>
      <c r="BA120" s="925"/>
      <c r="BB120" s="925"/>
      <c r="BC120" s="925"/>
      <c r="BD120" s="925"/>
      <c r="BE120" s="925"/>
      <c r="BF120" s="925"/>
      <c r="BG120" s="925"/>
      <c r="BH120" s="925"/>
      <c r="BI120" s="925"/>
      <c r="BJ120" s="925"/>
      <c r="BK120" s="925"/>
      <c r="BL120" s="925"/>
      <c r="BM120" s="925"/>
      <c r="BN120" s="925"/>
      <c r="BO120" s="925"/>
      <c r="BP120" s="926"/>
      <c r="BQ120" s="958">
        <v>16710043</v>
      </c>
      <c r="BR120" s="959"/>
      <c r="BS120" s="959"/>
      <c r="BT120" s="959"/>
      <c r="BU120" s="959"/>
      <c r="BV120" s="959">
        <v>17395891</v>
      </c>
      <c r="BW120" s="959"/>
      <c r="BX120" s="959"/>
      <c r="BY120" s="959"/>
      <c r="BZ120" s="959"/>
      <c r="CA120" s="959">
        <v>18791272</v>
      </c>
      <c r="CB120" s="959"/>
      <c r="CC120" s="959"/>
      <c r="CD120" s="959"/>
      <c r="CE120" s="959"/>
      <c r="CF120" s="972">
        <v>83.8</v>
      </c>
      <c r="CG120" s="973"/>
      <c r="CH120" s="973"/>
      <c r="CI120" s="973"/>
      <c r="CJ120" s="973"/>
      <c r="CK120" s="1034" t="s">
        <v>471</v>
      </c>
      <c r="CL120" s="1035"/>
      <c r="CM120" s="1035"/>
      <c r="CN120" s="1035"/>
      <c r="CO120" s="1036"/>
      <c r="CP120" s="1042" t="s">
        <v>472</v>
      </c>
      <c r="CQ120" s="1043"/>
      <c r="CR120" s="1043"/>
      <c r="CS120" s="1043"/>
      <c r="CT120" s="1043"/>
      <c r="CU120" s="1043"/>
      <c r="CV120" s="1043"/>
      <c r="CW120" s="1043"/>
      <c r="CX120" s="1043"/>
      <c r="CY120" s="1043"/>
      <c r="CZ120" s="1043"/>
      <c r="DA120" s="1043"/>
      <c r="DB120" s="1043"/>
      <c r="DC120" s="1043"/>
      <c r="DD120" s="1043"/>
      <c r="DE120" s="1043"/>
      <c r="DF120" s="1044"/>
      <c r="DG120" s="958">
        <v>18839836</v>
      </c>
      <c r="DH120" s="959"/>
      <c r="DI120" s="959"/>
      <c r="DJ120" s="959"/>
      <c r="DK120" s="959"/>
      <c r="DL120" s="959">
        <v>18136031</v>
      </c>
      <c r="DM120" s="959"/>
      <c r="DN120" s="959"/>
      <c r="DO120" s="959"/>
      <c r="DP120" s="959"/>
      <c r="DQ120" s="959">
        <v>16350361</v>
      </c>
      <c r="DR120" s="959"/>
      <c r="DS120" s="959"/>
      <c r="DT120" s="959"/>
      <c r="DU120" s="959"/>
      <c r="DV120" s="960">
        <v>72.900000000000006</v>
      </c>
      <c r="DW120" s="960"/>
      <c r="DX120" s="960"/>
      <c r="DY120" s="960"/>
      <c r="DZ120" s="961"/>
    </row>
    <row r="121" spans="1:130" s="226" customFormat="1" ht="26.25" customHeight="1" x14ac:dyDescent="0.15">
      <c r="A121" s="1085"/>
      <c r="B121" s="977"/>
      <c r="C121" s="1002" t="s">
        <v>473</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441</v>
      </c>
      <c r="AB121" s="987"/>
      <c r="AC121" s="987"/>
      <c r="AD121" s="987"/>
      <c r="AE121" s="988"/>
      <c r="AF121" s="989" t="s">
        <v>438</v>
      </c>
      <c r="AG121" s="987"/>
      <c r="AH121" s="987"/>
      <c r="AI121" s="987"/>
      <c r="AJ121" s="988"/>
      <c r="AK121" s="989" t="s">
        <v>411</v>
      </c>
      <c r="AL121" s="987"/>
      <c r="AM121" s="987"/>
      <c r="AN121" s="987"/>
      <c r="AO121" s="988"/>
      <c r="AP121" s="990" t="s">
        <v>458</v>
      </c>
      <c r="AQ121" s="991"/>
      <c r="AR121" s="991"/>
      <c r="AS121" s="991"/>
      <c r="AT121" s="992"/>
      <c r="AU121" s="1022"/>
      <c r="AV121" s="1023"/>
      <c r="AW121" s="1023"/>
      <c r="AX121" s="1023"/>
      <c r="AY121" s="1024"/>
      <c r="AZ121" s="950" t="s">
        <v>474</v>
      </c>
      <c r="BA121" s="951"/>
      <c r="BB121" s="951"/>
      <c r="BC121" s="951"/>
      <c r="BD121" s="951"/>
      <c r="BE121" s="951"/>
      <c r="BF121" s="951"/>
      <c r="BG121" s="951"/>
      <c r="BH121" s="951"/>
      <c r="BI121" s="951"/>
      <c r="BJ121" s="951"/>
      <c r="BK121" s="951"/>
      <c r="BL121" s="951"/>
      <c r="BM121" s="951"/>
      <c r="BN121" s="951"/>
      <c r="BO121" s="951"/>
      <c r="BP121" s="952"/>
      <c r="BQ121" s="953">
        <v>8643504</v>
      </c>
      <c r="BR121" s="954"/>
      <c r="BS121" s="954"/>
      <c r="BT121" s="954"/>
      <c r="BU121" s="954"/>
      <c r="BV121" s="954">
        <v>8843632</v>
      </c>
      <c r="BW121" s="954"/>
      <c r="BX121" s="954"/>
      <c r="BY121" s="954"/>
      <c r="BZ121" s="954"/>
      <c r="CA121" s="954">
        <v>8221697</v>
      </c>
      <c r="CB121" s="954"/>
      <c r="CC121" s="954"/>
      <c r="CD121" s="954"/>
      <c r="CE121" s="954"/>
      <c r="CF121" s="948">
        <v>36.700000000000003</v>
      </c>
      <c r="CG121" s="949"/>
      <c r="CH121" s="949"/>
      <c r="CI121" s="949"/>
      <c r="CJ121" s="949"/>
      <c r="CK121" s="1037"/>
      <c r="CL121" s="1038"/>
      <c r="CM121" s="1038"/>
      <c r="CN121" s="1038"/>
      <c r="CO121" s="1039"/>
      <c r="CP121" s="1047" t="s">
        <v>475</v>
      </c>
      <c r="CQ121" s="1048"/>
      <c r="CR121" s="1048"/>
      <c r="CS121" s="1048"/>
      <c r="CT121" s="1048"/>
      <c r="CU121" s="1048"/>
      <c r="CV121" s="1048"/>
      <c r="CW121" s="1048"/>
      <c r="CX121" s="1048"/>
      <c r="CY121" s="1048"/>
      <c r="CZ121" s="1048"/>
      <c r="DA121" s="1048"/>
      <c r="DB121" s="1048"/>
      <c r="DC121" s="1048"/>
      <c r="DD121" s="1048"/>
      <c r="DE121" s="1048"/>
      <c r="DF121" s="1049"/>
      <c r="DG121" s="953">
        <v>128947</v>
      </c>
      <c r="DH121" s="954"/>
      <c r="DI121" s="954"/>
      <c r="DJ121" s="954"/>
      <c r="DK121" s="954"/>
      <c r="DL121" s="954">
        <v>94000</v>
      </c>
      <c r="DM121" s="954"/>
      <c r="DN121" s="954"/>
      <c r="DO121" s="954"/>
      <c r="DP121" s="954"/>
      <c r="DQ121" s="954">
        <v>94605</v>
      </c>
      <c r="DR121" s="954"/>
      <c r="DS121" s="954"/>
      <c r="DT121" s="954"/>
      <c r="DU121" s="954"/>
      <c r="DV121" s="955">
        <v>0.4</v>
      </c>
      <c r="DW121" s="955"/>
      <c r="DX121" s="955"/>
      <c r="DY121" s="955"/>
      <c r="DZ121" s="956"/>
    </row>
    <row r="122" spans="1:130" s="226" customFormat="1" ht="26.25" customHeight="1" x14ac:dyDescent="0.15">
      <c r="A122" s="1085"/>
      <c r="B122" s="977"/>
      <c r="C122" s="950" t="s">
        <v>453</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458</v>
      </c>
      <c r="AB122" s="987"/>
      <c r="AC122" s="987"/>
      <c r="AD122" s="987"/>
      <c r="AE122" s="988"/>
      <c r="AF122" s="989" t="s">
        <v>458</v>
      </c>
      <c r="AG122" s="987"/>
      <c r="AH122" s="987"/>
      <c r="AI122" s="987"/>
      <c r="AJ122" s="988"/>
      <c r="AK122" s="989" t="s">
        <v>458</v>
      </c>
      <c r="AL122" s="987"/>
      <c r="AM122" s="987"/>
      <c r="AN122" s="987"/>
      <c r="AO122" s="988"/>
      <c r="AP122" s="990" t="s">
        <v>411</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40300874</v>
      </c>
      <c r="BR122" s="1028"/>
      <c r="BS122" s="1028"/>
      <c r="BT122" s="1028"/>
      <c r="BU122" s="1028"/>
      <c r="BV122" s="1028">
        <v>39722782</v>
      </c>
      <c r="BW122" s="1028"/>
      <c r="BX122" s="1028"/>
      <c r="BY122" s="1028"/>
      <c r="BZ122" s="1028"/>
      <c r="CA122" s="1028">
        <v>38846490</v>
      </c>
      <c r="CB122" s="1028"/>
      <c r="CC122" s="1028"/>
      <c r="CD122" s="1028"/>
      <c r="CE122" s="1028"/>
      <c r="CF122" s="1045">
        <v>173.3</v>
      </c>
      <c r="CG122" s="1046"/>
      <c r="CH122" s="1046"/>
      <c r="CI122" s="1046"/>
      <c r="CJ122" s="1046"/>
      <c r="CK122" s="1037"/>
      <c r="CL122" s="1038"/>
      <c r="CM122" s="1038"/>
      <c r="CN122" s="1038"/>
      <c r="CO122" s="1039"/>
      <c r="CP122" s="1047" t="s">
        <v>477</v>
      </c>
      <c r="CQ122" s="1048"/>
      <c r="CR122" s="1048"/>
      <c r="CS122" s="1048"/>
      <c r="CT122" s="1048"/>
      <c r="CU122" s="1048"/>
      <c r="CV122" s="1048"/>
      <c r="CW122" s="1048"/>
      <c r="CX122" s="1048"/>
      <c r="CY122" s="1048"/>
      <c r="CZ122" s="1048"/>
      <c r="DA122" s="1048"/>
      <c r="DB122" s="1048"/>
      <c r="DC122" s="1048"/>
      <c r="DD122" s="1048"/>
      <c r="DE122" s="1048"/>
      <c r="DF122" s="1049"/>
      <c r="DG122" s="953" t="s">
        <v>438</v>
      </c>
      <c r="DH122" s="954"/>
      <c r="DI122" s="954"/>
      <c r="DJ122" s="954"/>
      <c r="DK122" s="954"/>
      <c r="DL122" s="954" t="s">
        <v>441</v>
      </c>
      <c r="DM122" s="954"/>
      <c r="DN122" s="954"/>
      <c r="DO122" s="954"/>
      <c r="DP122" s="954"/>
      <c r="DQ122" s="954" t="s">
        <v>411</v>
      </c>
      <c r="DR122" s="954"/>
      <c r="DS122" s="954"/>
      <c r="DT122" s="954"/>
      <c r="DU122" s="954"/>
      <c r="DV122" s="955" t="s">
        <v>392</v>
      </c>
      <c r="DW122" s="955"/>
      <c r="DX122" s="955"/>
      <c r="DY122" s="955"/>
      <c r="DZ122" s="956"/>
    </row>
    <row r="123" spans="1:130" s="226" customFormat="1" ht="26.25" customHeight="1" x14ac:dyDescent="0.15">
      <c r="A123" s="1085"/>
      <c r="B123" s="977"/>
      <c r="C123" s="950" t="s">
        <v>460</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441</v>
      </c>
      <c r="AB123" s="987"/>
      <c r="AC123" s="987"/>
      <c r="AD123" s="987"/>
      <c r="AE123" s="988"/>
      <c r="AF123" s="989" t="s">
        <v>411</v>
      </c>
      <c r="AG123" s="987"/>
      <c r="AH123" s="987"/>
      <c r="AI123" s="987"/>
      <c r="AJ123" s="988"/>
      <c r="AK123" s="989" t="s">
        <v>411</v>
      </c>
      <c r="AL123" s="987"/>
      <c r="AM123" s="987"/>
      <c r="AN123" s="987"/>
      <c r="AO123" s="988"/>
      <c r="AP123" s="990" t="s">
        <v>411</v>
      </c>
      <c r="AQ123" s="991"/>
      <c r="AR123" s="991"/>
      <c r="AS123" s="991"/>
      <c r="AT123" s="992"/>
      <c r="AU123" s="1025"/>
      <c r="AV123" s="1026"/>
      <c r="AW123" s="1026"/>
      <c r="AX123" s="1026"/>
      <c r="AY123" s="1026"/>
      <c r="AZ123" s="247" t="s">
        <v>186</v>
      </c>
      <c r="BA123" s="247"/>
      <c r="BB123" s="247"/>
      <c r="BC123" s="247"/>
      <c r="BD123" s="247"/>
      <c r="BE123" s="247"/>
      <c r="BF123" s="247"/>
      <c r="BG123" s="247"/>
      <c r="BH123" s="247"/>
      <c r="BI123" s="247"/>
      <c r="BJ123" s="247"/>
      <c r="BK123" s="247"/>
      <c r="BL123" s="247"/>
      <c r="BM123" s="247"/>
      <c r="BN123" s="247"/>
      <c r="BO123" s="1005" t="s">
        <v>478</v>
      </c>
      <c r="BP123" s="1033"/>
      <c r="BQ123" s="1091">
        <v>65654421</v>
      </c>
      <c r="BR123" s="1092"/>
      <c r="BS123" s="1092"/>
      <c r="BT123" s="1092"/>
      <c r="BU123" s="1092"/>
      <c r="BV123" s="1092">
        <v>65962305</v>
      </c>
      <c r="BW123" s="1092"/>
      <c r="BX123" s="1092"/>
      <c r="BY123" s="1092"/>
      <c r="BZ123" s="1092"/>
      <c r="CA123" s="1092">
        <v>65859459</v>
      </c>
      <c r="CB123" s="1092"/>
      <c r="CC123" s="1092"/>
      <c r="CD123" s="1092"/>
      <c r="CE123" s="1092"/>
      <c r="CF123" s="1029"/>
      <c r="CG123" s="1030"/>
      <c r="CH123" s="1030"/>
      <c r="CI123" s="1030"/>
      <c r="CJ123" s="1031"/>
      <c r="CK123" s="1037"/>
      <c r="CL123" s="1038"/>
      <c r="CM123" s="1038"/>
      <c r="CN123" s="1038"/>
      <c r="CO123" s="1039"/>
      <c r="CP123" s="1047" t="s">
        <v>479</v>
      </c>
      <c r="CQ123" s="1048"/>
      <c r="CR123" s="1048"/>
      <c r="CS123" s="1048"/>
      <c r="CT123" s="1048"/>
      <c r="CU123" s="1048"/>
      <c r="CV123" s="1048"/>
      <c r="CW123" s="1048"/>
      <c r="CX123" s="1048"/>
      <c r="CY123" s="1048"/>
      <c r="CZ123" s="1048"/>
      <c r="DA123" s="1048"/>
      <c r="DB123" s="1048"/>
      <c r="DC123" s="1048"/>
      <c r="DD123" s="1048"/>
      <c r="DE123" s="1048"/>
      <c r="DF123" s="1049"/>
      <c r="DG123" s="986" t="s">
        <v>458</v>
      </c>
      <c r="DH123" s="987"/>
      <c r="DI123" s="987"/>
      <c r="DJ123" s="987"/>
      <c r="DK123" s="988"/>
      <c r="DL123" s="989" t="s">
        <v>458</v>
      </c>
      <c r="DM123" s="987"/>
      <c r="DN123" s="987"/>
      <c r="DO123" s="987"/>
      <c r="DP123" s="988"/>
      <c r="DQ123" s="989" t="s">
        <v>458</v>
      </c>
      <c r="DR123" s="987"/>
      <c r="DS123" s="987"/>
      <c r="DT123" s="987"/>
      <c r="DU123" s="988"/>
      <c r="DV123" s="990" t="s">
        <v>458</v>
      </c>
      <c r="DW123" s="991"/>
      <c r="DX123" s="991"/>
      <c r="DY123" s="991"/>
      <c r="DZ123" s="992"/>
    </row>
    <row r="124" spans="1:130" s="226" customFormat="1" ht="26.25" customHeight="1" thickBot="1" x14ac:dyDescent="0.2">
      <c r="A124" s="1085"/>
      <c r="B124" s="977"/>
      <c r="C124" s="950" t="s">
        <v>464</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458</v>
      </c>
      <c r="AB124" s="987"/>
      <c r="AC124" s="987"/>
      <c r="AD124" s="987"/>
      <c r="AE124" s="988"/>
      <c r="AF124" s="989" t="s">
        <v>458</v>
      </c>
      <c r="AG124" s="987"/>
      <c r="AH124" s="987"/>
      <c r="AI124" s="987"/>
      <c r="AJ124" s="988"/>
      <c r="AK124" s="989" t="s">
        <v>438</v>
      </c>
      <c r="AL124" s="987"/>
      <c r="AM124" s="987"/>
      <c r="AN124" s="987"/>
      <c r="AO124" s="988"/>
      <c r="AP124" s="990" t="s">
        <v>458</v>
      </c>
      <c r="AQ124" s="991"/>
      <c r="AR124" s="991"/>
      <c r="AS124" s="991"/>
      <c r="AT124" s="992"/>
      <c r="AU124" s="1087" t="s">
        <v>480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t="s">
        <v>458</v>
      </c>
      <c r="BR124" s="1055"/>
      <c r="BS124" s="1055"/>
      <c r="BT124" s="1055"/>
      <c r="BU124" s="1055"/>
      <c r="BV124" s="1055" t="s">
        <v>458</v>
      </c>
      <c r="BW124" s="1055"/>
      <c r="BX124" s="1055"/>
      <c r="BY124" s="1055"/>
      <c r="BZ124" s="1055"/>
      <c r="CA124" s="1055" t="s">
        <v>458</v>
      </c>
      <c r="CB124" s="1055"/>
      <c r="CC124" s="1055"/>
      <c r="CD124" s="1055"/>
      <c r="CE124" s="1055"/>
      <c r="CF124" s="1056"/>
      <c r="CG124" s="1057"/>
      <c r="CH124" s="1057"/>
      <c r="CI124" s="1057"/>
      <c r="CJ124" s="1058"/>
      <c r="CK124" s="1040"/>
      <c r="CL124" s="1040"/>
      <c r="CM124" s="1040"/>
      <c r="CN124" s="1040"/>
      <c r="CO124" s="1041"/>
      <c r="CP124" s="1047" t="s">
        <v>481</v>
      </c>
      <c r="CQ124" s="1048"/>
      <c r="CR124" s="1048"/>
      <c r="CS124" s="1048"/>
      <c r="CT124" s="1048"/>
      <c r="CU124" s="1048"/>
      <c r="CV124" s="1048"/>
      <c r="CW124" s="1048"/>
      <c r="CX124" s="1048"/>
      <c r="CY124" s="1048"/>
      <c r="CZ124" s="1048"/>
      <c r="DA124" s="1048"/>
      <c r="DB124" s="1048"/>
      <c r="DC124" s="1048"/>
      <c r="DD124" s="1048"/>
      <c r="DE124" s="1048"/>
      <c r="DF124" s="1049"/>
      <c r="DG124" s="1032" t="s">
        <v>482</v>
      </c>
      <c r="DH124" s="1014"/>
      <c r="DI124" s="1014"/>
      <c r="DJ124" s="1014"/>
      <c r="DK124" s="1015"/>
      <c r="DL124" s="1013" t="s">
        <v>392</v>
      </c>
      <c r="DM124" s="1014"/>
      <c r="DN124" s="1014"/>
      <c r="DO124" s="1014"/>
      <c r="DP124" s="1015"/>
      <c r="DQ124" s="1013" t="s">
        <v>483</v>
      </c>
      <c r="DR124" s="1014"/>
      <c r="DS124" s="1014"/>
      <c r="DT124" s="1014"/>
      <c r="DU124" s="1015"/>
      <c r="DV124" s="1016" t="s">
        <v>483</v>
      </c>
      <c r="DW124" s="1017"/>
      <c r="DX124" s="1017"/>
      <c r="DY124" s="1017"/>
      <c r="DZ124" s="1018"/>
    </row>
    <row r="125" spans="1:130" s="226" customFormat="1" ht="26.25" customHeight="1" x14ac:dyDescent="0.15">
      <c r="A125" s="1085"/>
      <c r="B125" s="977"/>
      <c r="C125" s="950" t="s">
        <v>466</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392</v>
      </c>
      <c r="AB125" s="987"/>
      <c r="AC125" s="987"/>
      <c r="AD125" s="987"/>
      <c r="AE125" s="988"/>
      <c r="AF125" s="989" t="s">
        <v>483</v>
      </c>
      <c r="AG125" s="987"/>
      <c r="AH125" s="987"/>
      <c r="AI125" s="987"/>
      <c r="AJ125" s="988"/>
      <c r="AK125" s="989" t="s">
        <v>482</v>
      </c>
      <c r="AL125" s="987"/>
      <c r="AM125" s="987"/>
      <c r="AN125" s="987"/>
      <c r="AO125" s="988"/>
      <c r="AP125" s="990" t="s">
        <v>482</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484</v>
      </c>
      <c r="CL125" s="1035"/>
      <c r="CM125" s="1035"/>
      <c r="CN125" s="1035"/>
      <c r="CO125" s="1036"/>
      <c r="CP125" s="957" t="s">
        <v>485</v>
      </c>
      <c r="CQ125" s="925"/>
      <c r="CR125" s="925"/>
      <c r="CS125" s="925"/>
      <c r="CT125" s="925"/>
      <c r="CU125" s="925"/>
      <c r="CV125" s="925"/>
      <c r="CW125" s="925"/>
      <c r="CX125" s="925"/>
      <c r="CY125" s="925"/>
      <c r="CZ125" s="925"/>
      <c r="DA125" s="925"/>
      <c r="DB125" s="925"/>
      <c r="DC125" s="925"/>
      <c r="DD125" s="925"/>
      <c r="DE125" s="925"/>
      <c r="DF125" s="926"/>
      <c r="DG125" s="958" t="s">
        <v>392</v>
      </c>
      <c r="DH125" s="959"/>
      <c r="DI125" s="959"/>
      <c r="DJ125" s="959"/>
      <c r="DK125" s="959"/>
      <c r="DL125" s="959" t="s">
        <v>392</v>
      </c>
      <c r="DM125" s="959"/>
      <c r="DN125" s="959"/>
      <c r="DO125" s="959"/>
      <c r="DP125" s="959"/>
      <c r="DQ125" s="959" t="s">
        <v>482</v>
      </c>
      <c r="DR125" s="959"/>
      <c r="DS125" s="959"/>
      <c r="DT125" s="959"/>
      <c r="DU125" s="959"/>
      <c r="DV125" s="960" t="s">
        <v>482</v>
      </c>
      <c r="DW125" s="960"/>
      <c r="DX125" s="960"/>
      <c r="DY125" s="960"/>
      <c r="DZ125" s="961"/>
    </row>
    <row r="126" spans="1:130" s="226" customFormat="1" ht="26.25" customHeight="1" thickBot="1" x14ac:dyDescent="0.2">
      <c r="A126" s="1085"/>
      <c r="B126" s="977"/>
      <c r="C126" s="950" t="s">
        <v>468</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126</v>
      </c>
      <c r="AB126" s="987"/>
      <c r="AC126" s="987"/>
      <c r="AD126" s="987"/>
      <c r="AE126" s="988"/>
      <c r="AF126" s="989" t="s">
        <v>482</v>
      </c>
      <c r="AG126" s="987"/>
      <c r="AH126" s="987"/>
      <c r="AI126" s="987"/>
      <c r="AJ126" s="988"/>
      <c r="AK126" s="989" t="s">
        <v>483</v>
      </c>
      <c r="AL126" s="987"/>
      <c r="AM126" s="987"/>
      <c r="AN126" s="987"/>
      <c r="AO126" s="988"/>
      <c r="AP126" s="990" t="s">
        <v>392</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486</v>
      </c>
      <c r="CQ126" s="951"/>
      <c r="CR126" s="951"/>
      <c r="CS126" s="951"/>
      <c r="CT126" s="951"/>
      <c r="CU126" s="951"/>
      <c r="CV126" s="951"/>
      <c r="CW126" s="951"/>
      <c r="CX126" s="951"/>
      <c r="CY126" s="951"/>
      <c r="CZ126" s="951"/>
      <c r="DA126" s="951"/>
      <c r="DB126" s="951"/>
      <c r="DC126" s="951"/>
      <c r="DD126" s="951"/>
      <c r="DE126" s="951"/>
      <c r="DF126" s="952"/>
      <c r="DG126" s="953" t="s">
        <v>392</v>
      </c>
      <c r="DH126" s="954"/>
      <c r="DI126" s="954"/>
      <c r="DJ126" s="954"/>
      <c r="DK126" s="954"/>
      <c r="DL126" s="954" t="s">
        <v>482</v>
      </c>
      <c r="DM126" s="954"/>
      <c r="DN126" s="954"/>
      <c r="DO126" s="954"/>
      <c r="DP126" s="954"/>
      <c r="DQ126" s="954" t="s">
        <v>482</v>
      </c>
      <c r="DR126" s="954"/>
      <c r="DS126" s="954"/>
      <c r="DT126" s="954"/>
      <c r="DU126" s="954"/>
      <c r="DV126" s="955" t="s">
        <v>126</v>
      </c>
      <c r="DW126" s="955"/>
      <c r="DX126" s="955"/>
      <c r="DY126" s="955"/>
      <c r="DZ126" s="956"/>
    </row>
    <row r="127" spans="1:130" s="226" customFormat="1" ht="26.25" customHeight="1" x14ac:dyDescent="0.15">
      <c r="A127" s="1086"/>
      <c r="B127" s="979"/>
      <c r="C127" s="1001" t="s">
        <v>487</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t="s">
        <v>488</v>
      </c>
      <c r="AB127" s="987"/>
      <c r="AC127" s="987"/>
      <c r="AD127" s="987"/>
      <c r="AE127" s="988"/>
      <c r="AF127" s="989" t="s">
        <v>488</v>
      </c>
      <c r="AG127" s="987"/>
      <c r="AH127" s="987"/>
      <c r="AI127" s="987"/>
      <c r="AJ127" s="988"/>
      <c r="AK127" s="989" t="s">
        <v>392</v>
      </c>
      <c r="AL127" s="987"/>
      <c r="AM127" s="987"/>
      <c r="AN127" s="987"/>
      <c r="AO127" s="988"/>
      <c r="AP127" s="990" t="s">
        <v>126</v>
      </c>
      <c r="AQ127" s="991"/>
      <c r="AR127" s="991"/>
      <c r="AS127" s="991"/>
      <c r="AT127" s="992"/>
      <c r="AU127" s="228"/>
      <c r="AV127" s="228"/>
      <c r="AW127" s="228"/>
      <c r="AX127" s="1059" t="s">
        <v>489</v>
      </c>
      <c r="AY127" s="1060"/>
      <c r="AZ127" s="1060"/>
      <c r="BA127" s="1060"/>
      <c r="BB127" s="1060"/>
      <c r="BC127" s="1060"/>
      <c r="BD127" s="1060"/>
      <c r="BE127" s="1061"/>
      <c r="BF127" s="1062" t="s">
        <v>490</v>
      </c>
      <c r="BG127" s="1060"/>
      <c r="BH127" s="1060"/>
      <c r="BI127" s="1060"/>
      <c r="BJ127" s="1060"/>
      <c r="BK127" s="1060"/>
      <c r="BL127" s="1061"/>
      <c r="BM127" s="1062" t="s">
        <v>491</v>
      </c>
      <c r="BN127" s="1060"/>
      <c r="BO127" s="1060"/>
      <c r="BP127" s="1060"/>
      <c r="BQ127" s="1060"/>
      <c r="BR127" s="1060"/>
      <c r="BS127" s="1061"/>
      <c r="BT127" s="1062" t="s">
        <v>492</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493</v>
      </c>
      <c r="CQ127" s="951"/>
      <c r="CR127" s="951"/>
      <c r="CS127" s="951"/>
      <c r="CT127" s="951"/>
      <c r="CU127" s="951"/>
      <c r="CV127" s="951"/>
      <c r="CW127" s="951"/>
      <c r="CX127" s="951"/>
      <c r="CY127" s="951"/>
      <c r="CZ127" s="951"/>
      <c r="DA127" s="951"/>
      <c r="DB127" s="951"/>
      <c r="DC127" s="951"/>
      <c r="DD127" s="951"/>
      <c r="DE127" s="951"/>
      <c r="DF127" s="952"/>
      <c r="DG127" s="953" t="s">
        <v>392</v>
      </c>
      <c r="DH127" s="954"/>
      <c r="DI127" s="954"/>
      <c r="DJ127" s="954"/>
      <c r="DK127" s="954"/>
      <c r="DL127" s="954" t="s">
        <v>392</v>
      </c>
      <c r="DM127" s="954"/>
      <c r="DN127" s="954"/>
      <c r="DO127" s="954"/>
      <c r="DP127" s="954"/>
      <c r="DQ127" s="954" t="s">
        <v>392</v>
      </c>
      <c r="DR127" s="954"/>
      <c r="DS127" s="954"/>
      <c r="DT127" s="954"/>
      <c r="DU127" s="954"/>
      <c r="DV127" s="955" t="s">
        <v>441</v>
      </c>
      <c r="DW127" s="955"/>
      <c r="DX127" s="955"/>
      <c r="DY127" s="955"/>
      <c r="DZ127" s="956"/>
    </row>
    <row r="128" spans="1:130" s="226" customFormat="1" ht="26.25" customHeight="1" thickBot="1" x14ac:dyDescent="0.2">
      <c r="A128" s="1069" t="s">
        <v>494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495</v>
      </c>
      <c r="X128" s="1071"/>
      <c r="Y128" s="1071"/>
      <c r="Z128" s="1072"/>
      <c r="AA128" s="1073">
        <v>1407040</v>
      </c>
      <c r="AB128" s="1074"/>
      <c r="AC128" s="1074"/>
      <c r="AD128" s="1074"/>
      <c r="AE128" s="1075"/>
      <c r="AF128" s="1076">
        <v>1374634</v>
      </c>
      <c r="AG128" s="1074"/>
      <c r="AH128" s="1074"/>
      <c r="AI128" s="1074"/>
      <c r="AJ128" s="1075"/>
      <c r="AK128" s="1076">
        <v>1446912</v>
      </c>
      <c r="AL128" s="1074"/>
      <c r="AM128" s="1074"/>
      <c r="AN128" s="1074"/>
      <c r="AO128" s="1075"/>
      <c r="AP128" s="1077"/>
      <c r="AQ128" s="1078"/>
      <c r="AR128" s="1078"/>
      <c r="AS128" s="1078"/>
      <c r="AT128" s="1079"/>
      <c r="AU128" s="228"/>
      <c r="AV128" s="228"/>
      <c r="AW128" s="228"/>
      <c r="AX128" s="924" t="s">
        <v>496</v>
      </c>
      <c r="AY128" s="925"/>
      <c r="AZ128" s="925"/>
      <c r="BA128" s="925"/>
      <c r="BB128" s="925"/>
      <c r="BC128" s="925"/>
      <c r="BD128" s="925"/>
      <c r="BE128" s="926"/>
      <c r="BF128" s="1080" t="s">
        <v>392</v>
      </c>
      <c r="BG128" s="1081"/>
      <c r="BH128" s="1081"/>
      <c r="BI128" s="1081"/>
      <c r="BJ128" s="1081"/>
      <c r="BK128" s="1081"/>
      <c r="BL128" s="1082"/>
      <c r="BM128" s="1080">
        <v>12.03</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497</v>
      </c>
      <c r="CQ128" s="754"/>
      <c r="CR128" s="754"/>
      <c r="CS128" s="754"/>
      <c r="CT128" s="754"/>
      <c r="CU128" s="754"/>
      <c r="CV128" s="754"/>
      <c r="CW128" s="754"/>
      <c r="CX128" s="754"/>
      <c r="CY128" s="754"/>
      <c r="CZ128" s="754"/>
      <c r="DA128" s="754"/>
      <c r="DB128" s="754"/>
      <c r="DC128" s="754"/>
      <c r="DD128" s="754"/>
      <c r="DE128" s="754"/>
      <c r="DF128" s="1064"/>
      <c r="DG128" s="1065" t="s">
        <v>482</v>
      </c>
      <c r="DH128" s="1066"/>
      <c r="DI128" s="1066"/>
      <c r="DJ128" s="1066"/>
      <c r="DK128" s="1066"/>
      <c r="DL128" s="1066" t="s">
        <v>482</v>
      </c>
      <c r="DM128" s="1066"/>
      <c r="DN128" s="1066"/>
      <c r="DO128" s="1066"/>
      <c r="DP128" s="1066"/>
      <c r="DQ128" s="1066" t="s">
        <v>392</v>
      </c>
      <c r="DR128" s="1066"/>
      <c r="DS128" s="1066"/>
      <c r="DT128" s="1066"/>
      <c r="DU128" s="1066"/>
      <c r="DV128" s="1067" t="s">
        <v>498</v>
      </c>
      <c r="DW128" s="1067"/>
      <c r="DX128" s="1067"/>
      <c r="DY128" s="1067"/>
      <c r="DZ128" s="1068"/>
    </row>
    <row r="129" spans="1:131" s="226" customFormat="1" ht="26.25" customHeight="1" x14ac:dyDescent="0.15">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499</v>
      </c>
      <c r="X129" s="1099"/>
      <c r="Y129" s="1099"/>
      <c r="Z129" s="1100"/>
      <c r="AA129" s="986">
        <v>24200029</v>
      </c>
      <c r="AB129" s="987"/>
      <c r="AC129" s="987"/>
      <c r="AD129" s="987"/>
      <c r="AE129" s="988"/>
      <c r="AF129" s="989">
        <v>24749858</v>
      </c>
      <c r="AG129" s="987"/>
      <c r="AH129" s="987"/>
      <c r="AI129" s="987"/>
      <c r="AJ129" s="988"/>
      <c r="AK129" s="989">
        <v>25770953</v>
      </c>
      <c r="AL129" s="987"/>
      <c r="AM129" s="987"/>
      <c r="AN129" s="987"/>
      <c r="AO129" s="988"/>
      <c r="AP129" s="1101"/>
      <c r="AQ129" s="1102"/>
      <c r="AR129" s="1102"/>
      <c r="AS129" s="1102"/>
      <c r="AT129" s="1103"/>
      <c r="AU129" s="229"/>
      <c r="AV129" s="229"/>
      <c r="AW129" s="229"/>
      <c r="AX129" s="1093" t="s">
        <v>500</v>
      </c>
      <c r="AY129" s="951"/>
      <c r="AZ129" s="951"/>
      <c r="BA129" s="951"/>
      <c r="BB129" s="951"/>
      <c r="BC129" s="951"/>
      <c r="BD129" s="951"/>
      <c r="BE129" s="952"/>
      <c r="BF129" s="1094" t="s">
        <v>441</v>
      </c>
      <c r="BG129" s="1095"/>
      <c r="BH129" s="1095"/>
      <c r="BI129" s="1095"/>
      <c r="BJ129" s="1095"/>
      <c r="BK129" s="1095"/>
      <c r="BL129" s="1096"/>
      <c r="BM129" s="1094">
        <v>17.03</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62" t="s">
        <v>501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502</v>
      </c>
      <c r="X130" s="1099"/>
      <c r="Y130" s="1099"/>
      <c r="Z130" s="1100"/>
      <c r="AA130" s="986">
        <v>3331000</v>
      </c>
      <c r="AB130" s="987"/>
      <c r="AC130" s="987"/>
      <c r="AD130" s="987"/>
      <c r="AE130" s="988"/>
      <c r="AF130" s="989">
        <v>3351133</v>
      </c>
      <c r="AG130" s="987"/>
      <c r="AH130" s="987"/>
      <c r="AI130" s="987"/>
      <c r="AJ130" s="988"/>
      <c r="AK130" s="989">
        <v>3350686</v>
      </c>
      <c r="AL130" s="987"/>
      <c r="AM130" s="987"/>
      <c r="AN130" s="987"/>
      <c r="AO130" s="988"/>
      <c r="AP130" s="1101"/>
      <c r="AQ130" s="1102"/>
      <c r="AR130" s="1102"/>
      <c r="AS130" s="1102"/>
      <c r="AT130" s="1103"/>
      <c r="AU130" s="229"/>
      <c r="AV130" s="229"/>
      <c r="AW130" s="229"/>
      <c r="AX130" s="1093" t="s">
        <v>503</v>
      </c>
      <c r="AY130" s="951"/>
      <c r="AZ130" s="951"/>
      <c r="BA130" s="951"/>
      <c r="BB130" s="951"/>
      <c r="BC130" s="951"/>
      <c r="BD130" s="951"/>
      <c r="BE130" s="952"/>
      <c r="BF130" s="1129">
        <v>6.5</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504</v>
      </c>
      <c r="X131" s="1136"/>
      <c r="Y131" s="1136"/>
      <c r="Z131" s="1137"/>
      <c r="AA131" s="1032">
        <v>20869029</v>
      </c>
      <c r="AB131" s="1014"/>
      <c r="AC131" s="1014"/>
      <c r="AD131" s="1014"/>
      <c r="AE131" s="1015"/>
      <c r="AF131" s="1013">
        <v>21398725</v>
      </c>
      <c r="AG131" s="1014"/>
      <c r="AH131" s="1014"/>
      <c r="AI131" s="1014"/>
      <c r="AJ131" s="1015"/>
      <c r="AK131" s="1013">
        <v>22420267</v>
      </c>
      <c r="AL131" s="1014"/>
      <c r="AM131" s="1014"/>
      <c r="AN131" s="1014"/>
      <c r="AO131" s="1015"/>
      <c r="AP131" s="1138"/>
      <c r="AQ131" s="1139"/>
      <c r="AR131" s="1139"/>
      <c r="AS131" s="1139"/>
      <c r="AT131" s="1140"/>
      <c r="AU131" s="229"/>
      <c r="AV131" s="229"/>
      <c r="AW131" s="229"/>
      <c r="AX131" s="1111" t="s">
        <v>505</v>
      </c>
      <c r="AY131" s="754"/>
      <c r="AZ131" s="754"/>
      <c r="BA131" s="754"/>
      <c r="BB131" s="754"/>
      <c r="BC131" s="754"/>
      <c r="BD131" s="754"/>
      <c r="BE131" s="1064"/>
      <c r="BF131" s="1112" t="s">
        <v>441</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18" t="s">
        <v>506</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507</v>
      </c>
      <c r="W132" s="1122"/>
      <c r="X132" s="1122"/>
      <c r="Y132" s="1122"/>
      <c r="Z132" s="1123"/>
      <c r="AA132" s="1124">
        <v>9.5709292460000004</v>
      </c>
      <c r="AB132" s="1125"/>
      <c r="AC132" s="1125"/>
      <c r="AD132" s="1125"/>
      <c r="AE132" s="1126"/>
      <c r="AF132" s="1127">
        <v>4.1090111680000003</v>
      </c>
      <c r="AG132" s="1125"/>
      <c r="AH132" s="1125"/>
      <c r="AI132" s="1125"/>
      <c r="AJ132" s="1126"/>
      <c r="AK132" s="1127">
        <v>5.9776005339999996</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508</v>
      </c>
      <c r="W133" s="1105"/>
      <c r="X133" s="1105"/>
      <c r="Y133" s="1105"/>
      <c r="Z133" s="1106"/>
      <c r="AA133" s="1107">
        <v>6.2</v>
      </c>
      <c r="AB133" s="1108"/>
      <c r="AC133" s="1108"/>
      <c r="AD133" s="1108"/>
      <c r="AE133" s="1109"/>
      <c r="AF133" s="1107">
        <v>6.2</v>
      </c>
      <c r="AG133" s="1108"/>
      <c r="AH133" s="1108"/>
      <c r="AI133" s="1108"/>
      <c r="AJ133" s="1109"/>
      <c r="AK133" s="1107">
        <v>6.5</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hWJ+V5Fd6wGw3SW9Tl6qCBvM1tS6ADwxSHJ7Ufe7dXzMm/Tzko2kqRxJONm+ACDG21EiCv2XkX2JTJJ1R2yWw==" saltValue="TkQdbUley056WcdaTUYls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dbl4Hm7JvcdqrFOqnsJnxws17lOeSO0OgPFYHypoWPcfblXXJGMA9/gc175jFgybFS5o8RYsmUkFrtpP+CIIlQ==" saltValue="ec6rI0wTrx36fRCApAuX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wOA95ki0bVqyXtP8d944FLhOtLDaxsF3+qGrX+hD1gxO1GSXqINlOqBGbrhYWJguGNZIFfmIj9N2/qn5+8Mw==" saltValue="R1JRL17LocT3Z8ZsHlJ3c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517</v>
      </c>
      <c r="AL9" s="1145"/>
      <c r="AM9" s="1145"/>
      <c r="AN9" s="1146"/>
      <c r="AO9" s="277">
        <v>5895434</v>
      </c>
      <c r="AP9" s="277">
        <v>49824</v>
      </c>
      <c r="AQ9" s="278">
        <v>62021</v>
      </c>
      <c r="AR9" s="279">
        <v>-19.7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518</v>
      </c>
      <c r="AL10" s="1145"/>
      <c r="AM10" s="1145"/>
      <c r="AN10" s="1146"/>
      <c r="AO10" s="280">
        <v>1223097</v>
      </c>
      <c r="AP10" s="280">
        <v>10337</v>
      </c>
      <c r="AQ10" s="281">
        <v>4339</v>
      </c>
      <c r="AR10" s="282">
        <v>138.19999999999999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519</v>
      </c>
      <c r="AL11" s="1145"/>
      <c r="AM11" s="1145"/>
      <c r="AN11" s="1146"/>
      <c r="AO11" s="280">
        <v>51294</v>
      </c>
      <c r="AP11" s="280">
        <v>433</v>
      </c>
      <c r="AQ11" s="281">
        <v>554</v>
      </c>
      <c r="AR11" s="282">
        <v>-21.8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520</v>
      </c>
      <c r="AL12" s="1145"/>
      <c r="AM12" s="1145"/>
      <c r="AN12" s="1146"/>
      <c r="AO12" s="280" t="s">
        <v>521</v>
      </c>
      <c r="AP12" s="280" t="s">
        <v>521</v>
      </c>
      <c r="AQ12" s="281">
        <v>17</v>
      </c>
      <c r="AR12" s="282" t="s">
        <v>521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522</v>
      </c>
      <c r="AL13" s="1145"/>
      <c r="AM13" s="1145"/>
      <c r="AN13" s="1146"/>
      <c r="AO13" s="280">
        <v>342284</v>
      </c>
      <c r="AP13" s="280">
        <v>2893</v>
      </c>
      <c r="AQ13" s="281">
        <v>2525</v>
      </c>
      <c r="AR13" s="282">
        <v>14.6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523</v>
      </c>
      <c r="AL14" s="1145"/>
      <c r="AM14" s="1145"/>
      <c r="AN14" s="1146"/>
      <c r="AO14" s="280">
        <v>56345</v>
      </c>
      <c r="AP14" s="280">
        <v>476</v>
      </c>
      <c r="AQ14" s="281">
        <v>1158</v>
      </c>
      <c r="AR14" s="282">
        <v>-58.9</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524</v>
      </c>
      <c r="AL15" s="1148"/>
      <c r="AM15" s="1148"/>
      <c r="AN15" s="1149"/>
      <c r="AO15" s="280">
        <v>-360179</v>
      </c>
      <c r="AP15" s="280">
        <v>-3044</v>
      </c>
      <c r="AQ15" s="281">
        <v>-4174</v>
      </c>
      <c r="AR15" s="282">
        <v>-27.1</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186</v>
      </c>
      <c r="AL16" s="1148"/>
      <c r="AM16" s="1148"/>
      <c r="AN16" s="1149"/>
      <c r="AO16" s="280">
        <v>7208275</v>
      </c>
      <c r="AP16" s="280">
        <v>60919</v>
      </c>
      <c r="AQ16" s="281">
        <v>66439</v>
      </c>
      <c r="AR16" s="282">
        <v>-8.3000000000000007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529</v>
      </c>
      <c r="AL21" s="1151"/>
      <c r="AM21" s="1151"/>
      <c r="AN21" s="1152"/>
      <c r="AO21" s="293">
        <v>4.6399999999999997</v>
      </c>
      <c r="AP21" s="294">
        <v>6.1</v>
      </c>
      <c r="AQ21" s="295">
        <v>-1.46</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530</v>
      </c>
      <c r="AL22" s="1151"/>
      <c r="AM22" s="1151"/>
      <c r="AN22" s="1152"/>
      <c r="AO22" s="298">
        <v>97.3</v>
      </c>
      <c r="AP22" s="299">
        <v>99</v>
      </c>
      <c r="AQ22" s="300">
        <v>-1.7</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41" t="s">
        <v>531</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534</v>
      </c>
      <c r="AL32" s="1159"/>
      <c r="AM32" s="1159"/>
      <c r="AN32" s="1160"/>
      <c r="AO32" s="308">
        <v>3913349</v>
      </c>
      <c r="AP32" s="308">
        <v>33073</v>
      </c>
      <c r="AQ32" s="309">
        <v>33147</v>
      </c>
      <c r="AR32" s="310">
        <v>-0.2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535</v>
      </c>
      <c r="AL33" s="1159"/>
      <c r="AM33" s="1159"/>
      <c r="AN33" s="1160"/>
      <c r="AO33" s="308" t="s">
        <v>521</v>
      </c>
      <c r="AP33" s="308" t="s">
        <v>521</v>
      </c>
      <c r="AQ33" s="309">
        <v>7</v>
      </c>
      <c r="AR33" s="310" t="s">
        <v>521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536</v>
      </c>
      <c r="AL34" s="1159"/>
      <c r="AM34" s="1159"/>
      <c r="AN34" s="1160"/>
      <c r="AO34" s="308" t="s">
        <v>521</v>
      </c>
      <c r="AP34" s="308" t="s">
        <v>521</v>
      </c>
      <c r="AQ34" s="309">
        <v>24</v>
      </c>
      <c r="AR34" s="310" t="s">
        <v>521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537</v>
      </c>
      <c r="AL35" s="1159"/>
      <c r="AM35" s="1159"/>
      <c r="AN35" s="1160"/>
      <c r="AO35" s="308">
        <v>2010081</v>
      </c>
      <c r="AP35" s="308">
        <v>16988</v>
      </c>
      <c r="AQ35" s="309">
        <v>5872</v>
      </c>
      <c r="AR35" s="310">
        <v>189.3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538</v>
      </c>
      <c r="AL36" s="1159"/>
      <c r="AM36" s="1159"/>
      <c r="AN36" s="1160"/>
      <c r="AO36" s="308">
        <v>214362</v>
      </c>
      <c r="AP36" s="308">
        <v>1812</v>
      </c>
      <c r="AQ36" s="309">
        <v>1168</v>
      </c>
      <c r="AR36" s="310">
        <v>55.1</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539</v>
      </c>
      <c r="AL37" s="1159"/>
      <c r="AM37" s="1159"/>
      <c r="AN37" s="1160"/>
      <c r="AO37" s="308" t="s">
        <v>521</v>
      </c>
      <c r="AP37" s="308" t="s">
        <v>521</v>
      </c>
      <c r="AQ37" s="309">
        <v>720</v>
      </c>
      <c r="AR37" s="310" t="s">
        <v>521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540</v>
      </c>
      <c r="AL38" s="1162"/>
      <c r="AM38" s="1162"/>
      <c r="AN38" s="1163"/>
      <c r="AO38" s="311" t="s">
        <v>521</v>
      </c>
      <c r="AP38" s="311" t="s">
        <v>521</v>
      </c>
      <c r="AQ38" s="312">
        <v>1</v>
      </c>
      <c r="AR38" s="300" t="s">
        <v>521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541</v>
      </c>
      <c r="AL39" s="1162"/>
      <c r="AM39" s="1162"/>
      <c r="AN39" s="1163"/>
      <c r="AO39" s="308">
        <v>-1446912</v>
      </c>
      <c r="AP39" s="308">
        <v>-12228</v>
      </c>
      <c r="AQ39" s="309">
        <v>-6245</v>
      </c>
      <c r="AR39" s="310">
        <v>95.8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542</v>
      </c>
      <c r="AL40" s="1159"/>
      <c r="AM40" s="1159"/>
      <c r="AN40" s="1160"/>
      <c r="AO40" s="308">
        <v>-3350686</v>
      </c>
      <c r="AP40" s="308">
        <v>-28317</v>
      </c>
      <c r="AQ40" s="309">
        <v>-25563</v>
      </c>
      <c r="AR40" s="310">
        <v>10.8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295</v>
      </c>
      <c r="AL41" s="1165"/>
      <c r="AM41" s="1165"/>
      <c r="AN41" s="1166"/>
      <c r="AO41" s="308">
        <v>1340194</v>
      </c>
      <c r="AP41" s="308">
        <v>11326</v>
      </c>
      <c r="AQ41" s="309">
        <v>9130</v>
      </c>
      <c r="AR41" s="310">
        <v>24.1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512</v>
      </c>
      <c r="AN49" s="1155" t="s">
        <v>546</v>
      </c>
      <c r="AO49" s="1156"/>
      <c r="AP49" s="1156"/>
      <c r="AQ49" s="1156"/>
      <c r="AR49" s="115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2933955</v>
      </c>
      <c r="AN51" s="330">
        <v>24094</v>
      </c>
      <c r="AO51" s="331">
        <v>43.9</v>
      </c>
      <c r="AP51" s="332">
        <v>52308</v>
      </c>
      <c r="AQ51" s="333">
        <v>-17.3</v>
      </c>
      <c r="AR51" s="334">
        <v>61.2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845742</v>
      </c>
      <c r="AN52" s="338">
        <v>6945</v>
      </c>
      <c r="AO52" s="339">
        <v>49.5</v>
      </c>
      <c r="AP52" s="340">
        <v>28695</v>
      </c>
      <c r="AQ52" s="341">
        <v>5.3</v>
      </c>
      <c r="AR52" s="342">
        <v>44.2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2875325</v>
      </c>
      <c r="AN53" s="330">
        <v>23810</v>
      </c>
      <c r="AO53" s="331">
        <v>-1.2</v>
      </c>
      <c r="AP53" s="332">
        <v>46402</v>
      </c>
      <c r="AQ53" s="333">
        <v>-11.3</v>
      </c>
      <c r="AR53" s="334">
        <v>10.1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1280158</v>
      </c>
      <c r="AN54" s="338">
        <v>10601</v>
      </c>
      <c r="AO54" s="339">
        <v>52.6</v>
      </c>
      <c r="AP54" s="340">
        <v>26897</v>
      </c>
      <c r="AQ54" s="341">
        <v>-6.3</v>
      </c>
      <c r="AR54" s="342">
        <v>58.9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4343771</v>
      </c>
      <c r="AN55" s="330">
        <v>36112</v>
      </c>
      <c r="AO55" s="331">
        <v>51.7</v>
      </c>
      <c r="AP55" s="332">
        <v>66343</v>
      </c>
      <c r="AQ55" s="333">
        <v>43</v>
      </c>
      <c r="AR55" s="334">
        <v>8.6999999999999993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2442319</v>
      </c>
      <c r="AN56" s="338">
        <v>20304</v>
      </c>
      <c r="AO56" s="339">
        <v>91.5</v>
      </c>
      <c r="AP56" s="340">
        <v>34529</v>
      </c>
      <c r="AQ56" s="341">
        <v>28.4</v>
      </c>
      <c r="AR56" s="342">
        <v>63.1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4669956</v>
      </c>
      <c r="AN57" s="330">
        <v>39095</v>
      </c>
      <c r="AO57" s="331">
        <v>8.3000000000000007</v>
      </c>
      <c r="AP57" s="332">
        <v>56416</v>
      </c>
      <c r="AQ57" s="333">
        <v>-15</v>
      </c>
      <c r="AR57" s="334">
        <v>23.3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2429295</v>
      </c>
      <c r="AN58" s="338">
        <v>20337</v>
      </c>
      <c r="AO58" s="339">
        <v>0.2</v>
      </c>
      <c r="AP58" s="340">
        <v>32623</v>
      </c>
      <c r="AQ58" s="341">
        <v>-5.5</v>
      </c>
      <c r="AR58" s="342">
        <v>5.7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3270479</v>
      </c>
      <c r="AN59" s="330">
        <v>27640</v>
      </c>
      <c r="AO59" s="331">
        <v>-29.3</v>
      </c>
      <c r="AP59" s="332">
        <v>43955</v>
      </c>
      <c r="AQ59" s="333">
        <v>-22.1</v>
      </c>
      <c r="AR59" s="334">
        <v>-7.2</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1947780</v>
      </c>
      <c r="AN60" s="338">
        <v>16461</v>
      </c>
      <c r="AO60" s="339">
        <v>-19.100000000000001</v>
      </c>
      <c r="AP60" s="340">
        <v>21318</v>
      </c>
      <c r="AQ60" s="341">
        <v>-34.700000000000003</v>
      </c>
      <c r="AR60" s="342">
        <v>15.6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3618697</v>
      </c>
      <c r="AN61" s="345">
        <v>30150</v>
      </c>
      <c r="AO61" s="346">
        <v>14.7</v>
      </c>
      <c r="AP61" s="347">
        <v>53085</v>
      </c>
      <c r="AQ61" s="348">
        <v>-4.5</v>
      </c>
      <c r="AR61" s="334">
        <v>19.2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1789059</v>
      </c>
      <c r="AN62" s="338">
        <v>14930</v>
      </c>
      <c r="AO62" s="339">
        <v>34.9</v>
      </c>
      <c r="AP62" s="340">
        <v>28812</v>
      </c>
      <c r="AQ62" s="341">
        <v>-2.6</v>
      </c>
      <c r="AR62" s="342">
        <v>37.5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vk8RnJXFneaQnEKTgRE13grbFe5mb+5TcnnqCZqkYPTCA0V8j4YDVvyrkHpztK3laYGWY98a5iyfcX5XuaW9Mw==" saltValue="m/1AckgVA+Qrq+yfiKV8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vqeOm16v7YARsFmIfN+ULTNmbDs4UC3G9kk1urPBW0DAGaRYxbNXIB7NvA4a6kWApB+Ubg1O0n9IRhubdV1WeA==" saltValue="Bx1+Qu0Me58e3LFNQk7Knw==" spinCount="100000" sheet="1" objects="1" scenarios="1"/>
  <dataConsolidate/>
  <phoneticPr fontId="2"/>
  <printOptions horizontalCentered="1" verticalCentered="1"/>
  <pageMargins left="0" right="0" top="0.19685039370078741" bottom="0" header="0.39370078740157483" footer="0"/>
  <pageSetup paperSize="9" scale="40"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rJY4olRz1652Bv/Ty543eLYPGmYWWI0vxvN5o7cSverKx+coVjMZhqm/jePW8VqxELDZpzs1fyd5CgCqvOT0pw==" saltValue="Ncb0OtpIE81MxmzvDjCNr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67" t="s">
        <v>3</v>
      </c>
      <c r="D47" s="1167"/>
      <c r="E47" s="1168"/>
      <c r="F47" s="11">
        <v>19.89</v>
      </c>
      <c r="G47" s="12">
        <v>19.89</v>
      </c>
      <c r="H47" s="12">
        <v>18.28</v>
      </c>
      <c r="I47" s="12">
        <v>19.05</v>
      </c>
      <c r="J47" s="13">
        <v>19.23</v>
      </c>
    </row>
    <row r="48" spans="2:10" ht="57.75" customHeight="1" x14ac:dyDescent="0.15">
      <c r="B48" s="14"/>
      <c r="C48" s="1169" t="s">
        <v>4</v>
      </c>
      <c r="D48" s="1169"/>
      <c r="E48" s="1170"/>
      <c r="F48" s="15">
        <v>2.78</v>
      </c>
      <c r="G48" s="16">
        <v>3.31</v>
      </c>
      <c r="H48" s="16">
        <v>2.37</v>
      </c>
      <c r="I48" s="16">
        <v>4.3899999999999997</v>
      </c>
      <c r="J48" s="17">
        <v>5.54</v>
      </c>
    </row>
    <row r="49" spans="2:10" ht="57.75" customHeight="1" thickBot="1" x14ac:dyDescent="0.2">
      <c r="B49" s="18"/>
      <c r="C49" s="1171" t="s">
        <v>5</v>
      </c>
      <c r="D49" s="1171"/>
      <c r="E49" s="1172"/>
      <c r="F49" s="19" t="s">
        <v>567</v>
      </c>
      <c r="G49" s="20">
        <v>0.66</v>
      </c>
      <c r="H49" s="20" t="s">
        <v>568</v>
      </c>
      <c r="I49" s="20">
        <v>3.25</v>
      </c>
      <c r="J49" s="21">
        <v>2.2599999999999998</v>
      </c>
    </row>
    <row r="50" spans="2:10" x14ac:dyDescent="0.15"/>
  </sheetData>
  <sheetProtection algorithmName="SHA-512" hashValue="FdJ4Faxy/ZQHr6wvRaFvWGs9PrBIOSdm+5jO39IJ6M7xwpdvfoAH+KZeF6hVSvCz7F8hAP76jRssuO919DtXsg==" saltValue="RR333VQ2R4z+1tAGonJX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2023-03-22T02:05:14Z</cp:lastPrinted>
  <dcterms:created xsi:type="dcterms:W3CDTF">2023-02-20T06:05:25Z</dcterms:created>
  <dcterms:modified xsi:type="dcterms:W3CDTF">2023-03-23T00:12:42Z</dcterms:modified>
  <cp:category/>
</cp:coreProperties>
</file>